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736" windowHeight="11760" tabRatio="886" activeTab="3"/>
  </bookViews>
  <sheets>
    <sheet name="Geopark Identity" sheetId="1" r:id="rId1"/>
    <sheet name="Revalidation Overview" sheetId="2" r:id="rId2"/>
    <sheet name="Contribution to the work" sheetId="3" r:id="rId3"/>
    <sheet name="Management Structure and Financ" sheetId="4" r:id="rId4"/>
    <sheet name="Conservation Strategy" sheetId="5" r:id="rId5"/>
    <sheet name="Strategic Partnerships" sheetId="6" r:id="rId6"/>
    <sheet name="Marketing and Promotion" sheetId="7" r:id="rId7"/>
    <sheet name="Sustainable Economic Developmen" sheetId="8" r:id="rId8"/>
  </sheets>
  <definedNames>
    <definedName name="_xlnm.Print_Area" localSheetId="0">'Geopark Identity'!$A$1:$C$11</definedName>
    <definedName name="_xlnm.Print_Area" localSheetId="1">'Revalidation Overview'!$A$1:$E$11</definedName>
    <definedName name="_xlnm.Print_Area" localSheetId="7">'Sustainable Economic Developmen'!$A$1:$G$10</definedName>
  </definedNames>
  <calcPr fullCalcOnLoad="1"/>
</workbook>
</file>

<file path=xl/sharedStrings.xml><?xml version="1.0" encoding="utf-8"?>
<sst xmlns="http://schemas.openxmlformats.org/spreadsheetml/2006/main" count="277" uniqueCount="215">
  <si>
    <t>I</t>
  </si>
  <si>
    <t>1.1</t>
  </si>
  <si>
    <t>1.2</t>
  </si>
  <si>
    <t>1.3</t>
  </si>
  <si>
    <t>II.</t>
  </si>
  <si>
    <t>III</t>
  </si>
  <si>
    <t>IV</t>
  </si>
  <si>
    <t>V</t>
  </si>
  <si>
    <t>Date</t>
  </si>
  <si>
    <t>2.1</t>
  </si>
  <si>
    <t>2.2</t>
  </si>
  <si>
    <t>2.3</t>
  </si>
  <si>
    <t>3.1</t>
  </si>
  <si>
    <t>3.2</t>
  </si>
  <si>
    <t>4.1</t>
  </si>
  <si>
    <t>5.1</t>
  </si>
  <si>
    <t>5.2</t>
  </si>
  <si>
    <t>5.3</t>
  </si>
  <si>
    <t>Revalidation Overview</t>
  </si>
  <si>
    <t>Section</t>
  </si>
  <si>
    <t>VI</t>
  </si>
  <si>
    <t>Meetings</t>
  </si>
  <si>
    <t>Place</t>
  </si>
  <si>
    <t>Representatives</t>
  </si>
  <si>
    <t>International Geoparks Conference</t>
  </si>
  <si>
    <t>International Intensive Course on Geoparks</t>
  </si>
  <si>
    <t>International Geoparks Fair</t>
  </si>
  <si>
    <t>TOTAL SCORE
(Score cannot exceed 100)</t>
  </si>
  <si>
    <t>Explanation for any meetings missed.</t>
  </si>
  <si>
    <t>1.0</t>
  </si>
  <si>
    <t>Participation in common projects (Award 30 points for each project)</t>
  </si>
  <si>
    <t>Common Project</t>
  </si>
  <si>
    <t>Participation in common activities (Award 15 points for each activity)</t>
  </si>
  <si>
    <t>Common Activity</t>
  </si>
  <si>
    <t xml:space="preserve">Role </t>
  </si>
  <si>
    <t>TOTAL SCORE
(Score cannot exceed 80)</t>
  </si>
  <si>
    <t>Other (details)</t>
  </si>
  <si>
    <t>Comments - Details</t>
  </si>
  <si>
    <t>Participation in common communications (Award 15 points for each activity)</t>
  </si>
  <si>
    <t>Other</t>
  </si>
  <si>
    <t>II. Management Structure and Financial Status</t>
  </si>
  <si>
    <t>2.0</t>
  </si>
  <si>
    <t>Description of management structure, organisation and legal status</t>
  </si>
  <si>
    <t>Future prospects</t>
  </si>
  <si>
    <t>Scientific Staff  (permanent)</t>
  </si>
  <si>
    <t xml:space="preserve">             "           (by contract)</t>
  </si>
  <si>
    <t>Technical Staff (permanent)</t>
  </si>
  <si>
    <t xml:space="preserve">             "            (by contract)</t>
  </si>
  <si>
    <t>Administrative Staff (permanent)</t>
  </si>
  <si>
    <t xml:space="preserve">             "             (by contract)</t>
  </si>
  <si>
    <t xml:space="preserve">Ranger               (permanent)    </t>
  </si>
  <si>
    <t>TOTAL</t>
  </si>
  <si>
    <t>Description of financial status</t>
  </si>
  <si>
    <t>BUDGET</t>
  </si>
  <si>
    <t>INCOME</t>
  </si>
  <si>
    <t>BALANCE</t>
  </si>
  <si>
    <t>COMMENTS</t>
  </si>
  <si>
    <t>Management structure and financial status</t>
  </si>
  <si>
    <t>Geopark management structure 
(total score cannot exceed 50)</t>
  </si>
  <si>
    <t>Geopark financial status
(total score cannot exceed 50)</t>
  </si>
  <si>
    <t>Significant policy changes since designation/last revalidation
(total score cannot exceed 20)</t>
  </si>
  <si>
    <t>TOTAL SCORE
(Score cannot exceed 160)</t>
  </si>
  <si>
    <t>3.0</t>
  </si>
  <si>
    <t>Yes</t>
  </si>
  <si>
    <t>No</t>
  </si>
  <si>
    <t>Has the Geopark experienced any significant successes with regard to conservation issues?</t>
  </si>
  <si>
    <t>Details</t>
  </si>
  <si>
    <t>Has the Geopark experienced any significant problems with regard to conservation issues?</t>
  </si>
  <si>
    <t>Number of sites conserved since designation/last revalidation</t>
  </si>
  <si>
    <t>Initiatives taken to improve the links between geodiversity and cultural, biological and other associated heritage</t>
  </si>
  <si>
    <t>Inclusion of cultural sites in geological trails</t>
  </si>
  <si>
    <t>Inclusion of sites of ecological interest in geological trails</t>
  </si>
  <si>
    <t>Summary</t>
  </si>
  <si>
    <t>Geological and cultural heritage
(total score cannot exceed 50)</t>
  </si>
  <si>
    <t>IV. Strategic Partnerships</t>
  </si>
  <si>
    <t>4.0</t>
  </si>
  <si>
    <t>Organisation</t>
  </si>
  <si>
    <t>Museums</t>
  </si>
  <si>
    <t>Universities</t>
  </si>
  <si>
    <t>Co-operative ventures</t>
  </si>
  <si>
    <t>Institutions</t>
  </si>
  <si>
    <t>Conservation organisations</t>
  </si>
  <si>
    <t>TOTAL SCORE
(Score cannot exceed 60)</t>
  </si>
  <si>
    <t>TOTAL SCORE
(Score cannot exceed 40)</t>
  </si>
  <si>
    <t>5.0</t>
  </si>
  <si>
    <t>Marketing and promotional activities</t>
  </si>
  <si>
    <t>Participants</t>
  </si>
  <si>
    <t>1.</t>
  </si>
  <si>
    <t>2.</t>
  </si>
  <si>
    <t>3.</t>
  </si>
  <si>
    <t>Seminars</t>
  </si>
  <si>
    <t>Events (cultural festivals)</t>
  </si>
  <si>
    <t>Publications                                                                                                                                                                                 (Award 10 points for each publication)</t>
  </si>
  <si>
    <t>Infrastructure</t>
  </si>
  <si>
    <t>New Infrastructure</t>
  </si>
  <si>
    <t>Improvement of existing Infrastructure</t>
  </si>
  <si>
    <t>Museum</t>
  </si>
  <si>
    <t>Visitor centre</t>
  </si>
  <si>
    <t>Path or trails</t>
  </si>
  <si>
    <t>Information panels</t>
  </si>
  <si>
    <t>Monitoring</t>
  </si>
  <si>
    <t>This section highlights the methods used for evaluating and improving the quality and standards of interpretation material and public awareness programmes implemented by the Geopark.</t>
  </si>
  <si>
    <r>
      <t>Monitoring</t>
    </r>
    <r>
      <rPr>
        <sz val="10"/>
        <rFont val="Arial"/>
        <family val="2"/>
      </rPr>
      <t xml:space="preserve"> (Award 10 points for each type of monitoring adopted)</t>
    </r>
  </si>
  <si>
    <t>Do you conduct visitor surveys in the Geopark ?</t>
  </si>
  <si>
    <t>Do you gather qualitative as well as quantitative data ?</t>
  </si>
  <si>
    <t>Do you evaluate users responses to new developments in the Geopark</t>
  </si>
  <si>
    <t>TOTAL SCORE
(Score cannot exceed 50)</t>
  </si>
  <si>
    <t>VI. Sustainable Economic Development</t>
  </si>
  <si>
    <t>Impact</t>
  </si>
  <si>
    <t>Positive</t>
  </si>
  <si>
    <t>Negative</t>
  </si>
  <si>
    <r>
      <t xml:space="preserve">62.Tourism Development
Tourist agencies
Restaurants
Accommodation
</t>
    </r>
    <r>
      <rPr>
        <b/>
        <sz val="10"/>
        <rFont val="Arial"/>
        <family val="2"/>
      </rPr>
      <t>maximum cannot exceed 30</t>
    </r>
  </si>
  <si>
    <t>TOTAL SCORE
(Score cannot exceed 120)</t>
  </si>
  <si>
    <t xml:space="preserve">COMMENTS – DETAILS: </t>
  </si>
  <si>
    <t>Total Score                                     (Score cannot exceed 100)</t>
  </si>
  <si>
    <t>Evaluators' Estimate</t>
  </si>
  <si>
    <t xml:space="preserve">Do 75% or more, of your visitors regard your infrastructure and services as being “good or excellent” </t>
  </si>
  <si>
    <t xml:space="preserve">Do 75% or more, of your visitors regard your events or activities as being “good or excellent” </t>
  </si>
  <si>
    <t>EGN Magazine No 11 (for EGN Members only)</t>
  </si>
  <si>
    <t>Evaluation Document B</t>
  </si>
  <si>
    <t>Stonehammer, Canada</t>
  </si>
  <si>
    <t>September 2014</t>
  </si>
  <si>
    <t>EGN Week 2014 (for EGN Members only)</t>
  </si>
  <si>
    <t>EGN Magazine No 12 (for EGN Members only)</t>
  </si>
  <si>
    <t>GGN Newsletter</t>
  </si>
  <si>
    <t>Progress Evaluation</t>
  </si>
  <si>
    <t>6th International Geoparks Conference 2014</t>
  </si>
  <si>
    <r>
      <t xml:space="preserve">Network Internal Meetings 
</t>
    </r>
    <r>
      <rPr>
        <sz val="10"/>
        <rFont val="Arial"/>
        <family val="2"/>
      </rPr>
      <t>(i.e. GGN General Assembly, EGN / APGN Coordination Meetings, etc.)</t>
    </r>
  </si>
  <si>
    <t>EGN Week 2015 (for EGN Members only)</t>
  </si>
  <si>
    <t>With other UNESCO Global Geoparks</t>
  </si>
  <si>
    <t xml:space="preserve">This section measures the success of marketing and promotional activities undertaken by the Geopark since it was awarded UNESCO Global Geopark status. Press releases and copies of promotional materials should be provided as supporting evidence. </t>
  </si>
  <si>
    <t xml:space="preserve">This section highlights improvements to the infrastructure of the Geopark since it was awarded UNESCO Global Geopark status or since the last revalidation exercise. </t>
  </si>
  <si>
    <t xml:space="preserve">This section highlights the both the positive and negative impacts of UNESCO Global Geopark status to the region and how UNESCO Global Geopark status has contributed towards sustainable economic development </t>
  </si>
  <si>
    <r>
      <t>1.</t>
    </r>
    <r>
      <rPr>
        <b/>
        <sz val="7"/>
        <rFont val="Arial"/>
        <family val="2"/>
      </rPr>
      <t>      </t>
    </r>
    <r>
      <rPr>
        <b/>
        <sz val="12"/>
        <rFont val="Arial"/>
        <family val="2"/>
      </rPr>
      <t>Name of the Geopark</t>
    </r>
  </si>
  <si>
    <r>
      <t xml:space="preserve">Please </t>
    </r>
    <r>
      <rPr>
        <b/>
        <u val="single"/>
        <sz val="12"/>
        <color indexed="10"/>
        <rFont val="Arial"/>
        <family val="2"/>
      </rPr>
      <t>do not</t>
    </r>
    <r>
      <rPr>
        <b/>
        <sz val="12"/>
        <color indexed="10"/>
        <rFont val="Arial"/>
        <family val="2"/>
      </rPr>
      <t xml:space="preserve"> send publications (these should be provided only to field evaluators)</t>
    </r>
  </si>
  <si>
    <t>This section reviews the financial situation of the Geopark and its long term financial viability. Please provide a brief summary of how the financial status of the Geopark has changed since designation or after the last revalidation event.</t>
  </si>
  <si>
    <t>This section reviews the management structure and legal status of the Geopark. Please provide a brief summary of how the management structure has changed since designation or after the last revalidation event.</t>
  </si>
  <si>
    <t>V. Marketing and Promotion of the Geopark after its Official Designation</t>
  </si>
  <si>
    <t>Common Communication</t>
  </si>
  <si>
    <t>2.     Date of revalidation</t>
  </si>
  <si>
    <t>Four year</t>
  </si>
  <si>
    <t>Two year</t>
  </si>
  <si>
    <t>Revalidation period</t>
  </si>
  <si>
    <t>Total</t>
  </si>
  <si>
    <t>Maximum Score</t>
  </si>
  <si>
    <t>Self-awarded Score</t>
  </si>
  <si>
    <t xml:space="preserve"> Participation in Geopark conferences and networking events      
(Award 10 points for each meeting attended)</t>
  </si>
  <si>
    <r>
      <t>Regional Geopark Conferences</t>
    </r>
    <r>
      <rPr>
        <sz val="10"/>
        <rFont val="Arial"/>
        <family val="2"/>
      </rPr>
      <t xml:space="preserve">
(i.e. European Geoparks Conference, Asian Pacific Geoparks Conference; Latin American Conference, etc.)</t>
    </r>
  </si>
  <si>
    <t>Common website</t>
  </si>
  <si>
    <t>Common leaflets</t>
  </si>
  <si>
    <t>Contributed to an article for the GGN website</t>
  </si>
  <si>
    <t>Contributed to an article for the EGN website</t>
  </si>
  <si>
    <t>Knowledge transfer</t>
  </si>
  <si>
    <t>Exchange of personnel</t>
  </si>
  <si>
    <t>Exchange of exhibition</t>
  </si>
  <si>
    <t>Common exhibition</t>
  </si>
  <si>
    <t>EXPENDITURE</t>
  </si>
  <si>
    <t>Comments</t>
  </si>
  <si>
    <t>Financial stability</t>
  </si>
  <si>
    <t>Management structure staff</t>
  </si>
  <si>
    <t xml:space="preserve">Management structure </t>
  </si>
  <si>
    <t>Self-Awarded Score</t>
  </si>
  <si>
    <t>Comments on the improvement of the financial stability of the Geopark since designation/last revalidation
(total score cannot exceed 20)</t>
  </si>
  <si>
    <t>Geopark staff – number of new jobs created
(total score cannot exceed 20)</t>
  </si>
  <si>
    <t>I. Contribution towards the Work of the Global Geoparks Network (GGN)</t>
  </si>
  <si>
    <t>Confirmation that geological material is not being sold by the Geopark partners</t>
  </si>
  <si>
    <t>National partnerships (Award 10 points for each partnership)</t>
  </si>
  <si>
    <t>International partnerships                                                                                                                       (Award 20 points for each partnership (official partnership agreement required))</t>
  </si>
  <si>
    <t>With international organisations (UNESCO, IUGS, Europarks, Eurosites etc…)</t>
  </si>
  <si>
    <t>Geological survey</t>
  </si>
  <si>
    <t>Tourism agencies</t>
  </si>
  <si>
    <t>Total Score for Section VI: Strategic Parterships            (Score cannot exceed 100)</t>
  </si>
  <si>
    <t>Total Score for Section V: Marketing and Promotion of the Geopark after its Official Designation                                                                          (Score cannot exceed 200)</t>
  </si>
  <si>
    <t>Conferences</t>
  </si>
  <si>
    <t>Participation in the development of tourism brochures</t>
  </si>
  <si>
    <t>Educational programmes</t>
  </si>
  <si>
    <t>Please provide details on any successes or problems encountered with regard to the activities outlined above.</t>
  </si>
  <si>
    <t>Papers (author, date, title, journal)</t>
  </si>
  <si>
    <t>Media presentation (CD, DVD, TV or radio programmes)</t>
  </si>
  <si>
    <t>Publications (books, magazines, leaflets) 
(author, date, title, journal)</t>
  </si>
  <si>
    <r>
      <t xml:space="preserve">Activity </t>
    </r>
    <r>
      <rPr>
        <sz val="10"/>
        <rFont val="Arial"/>
        <family val="2"/>
      </rPr>
      <t>(Award 10 points for each activity)</t>
    </r>
  </si>
  <si>
    <r>
      <t xml:space="preserve">Infrastructure </t>
    </r>
    <r>
      <rPr>
        <sz val="10"/>
        <rFont val="Arial"/>
        <family val="2"/>
      </rPr>
      <t>(Award 10 points for each new or improved infrastructure)</t>
    </r>
  </si>
  <si>
    <t>Contribution towards the Work of the GGN</t>
  </si>
  <si>
    <t>Management Structure and Financial Status</t>
  </si>
  <si>
    <t>Strategic Partnerships</t>
  </si>
  <si>
    <t>Marketing and Promotional Activities after the Official Designation as a UNESCO Global Geopark</t>
  </si>
  <si>
    <t>Sustainable Economic Development</t>
  </si>
  <si>
    <r>
      <t xml:space="preserve">Position </t>
    </r>
    <r>
      <rPr>
        <sz val="11"/>
        <rFont val="Arial"/>
        <family val="2"/>
      </rPr>
      <t xml:space="preserve">(leader, partner, observer) </t>
    </r>
  </si>
  <si>
    <t>Organization of Geopark events at cultural sites</t>
  </si>
  <si>
    <t>Organization of nature observation events at geological sites</t>
  </si>
  <si>
    <t>1. Regional Economy</t>
  </si>
  <si>
    <r>
      <t xml:space="preserve">Agriculture
Livestock farming
Forestry
</t>
    </r>
    <r>
      <rPr>
        <b/>
        <sz val="10"/>
        <rFont val="Arial"/>
        <family val="2"/>
      </rPr>
      <t>maximum cannot exceed 30</t>
    </r>
  </si>
  <si>
    <t>2. Tourism Development</t>
  </si>
  <si>
    <t>3. Geotouristic Products</t>
  </si>
  <si>
    <r>
      <t xml:space="preserve">Handicrafts
Geological replicas 
Local products
</t>
    </r>
    <r>
      <rPr>
        <b/>
        <sz val="10"/>
        <rFont val="Arial"/>
        <family val="2"/>
      </rPr>
      <t>maximum cannot exceed 30</t>
    </r>
  </si>
  <si>
    <r>
      <t xml:space="preserve">New permanent positions
New temporary positions
New enterprises
Others
</t>
    </r>
    <r>
      <rPr>
        <b/>
        <sz val="10"/>
        <rFont val="Arial"/>
        <family val="2"/>
      </rPr>
      <t>maximum cannot exceed 30</t>
    </r>
  </si>
  <si>
    <t>4. Employment</t>
  </si>
  <si>
    <t>Self-awarded        Score</t>
  </si>
  <si>
    <t>III. Conservation and Geoconservation Strategy</t>
  </si>
  <si>
    <t>This section measures the success of conservation and geoconservation initiatives undertaken by the Geopark since designation or after the last revalidation event.</t>
  </si>
  <si>
    <t>Conservation and geoconservation Strategy
(total score cannot exceed 50)</t>
  </si>
  <si>
    <t>Total Score for Section II: Management Structure and Financial Status            (Score cannot exceed 160)</t>
  </si>
  <si>
    <t>Total Score for Section I: Contribution towards the Work of the GGN                                          (Score cannot exceed 320)</t>
  </si>
  <si>
    <t>Total Score for Section VI: Sustainable Economic Development                                                                          (Score cannot exceed 120)</t>
  </si>
  <si>
    <t>Conservation and Geoconservation Strategy</t>
  </si>
  <si>
    <t>Conservation and geoconservation strategy</t>
  </si>
  <si>
    <t>Total Score for Section III: Conservation and Geoconservation Strategy            (Score cannot exceed 100)</t>
  </si>
  <si>
    <t>7th International Geoparks Conference 2016</t>
  </si>
  <si>
    <t>English Riviera, UK</t>
  </si>
  <si>
    <t>September 2016</t>
  </si>
  <si>
    <t>EGN Week 2016 (for EGN Members only)</t>
  </si>
  <si>
    <t>EGN Week 2017 (for EGN Members only)</t>
  </si>
  <si>
    <t>EGN Magazine No 14 (for EGN Members only)</t>
  </si>
  <si>
    <t>EGN Magazine No 13 (for EGN Members only)</t>
  </si>
  <si>
    <t>Updated: 9 January 2018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</si>
</sst>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quot;Yes&quot;;&quot;Yes&quot;;&quot;No&quot;"/>
    <numFmt numFmtId="185" formatCode="&quot;True&quot;;&quot;True&quot;;&quot;False&quot;"/>
    <numFmt numFmtId="186" formatCode="&quot;On&quot;;&quot;On&quot;;&quot;Off&quot;"/>
  </numFmts>
  <fonts count="57">
    <font>
      <sz val="10"/>
      <name val="Arial"/>
      <family val="0"/>
    </font>
    <font>
      <sz val="10"/>
      <name val="Times New Roman"/>
      <family val="1"/>
    </font>
    <font>
      <sz val="12"/>
      <name val="Times New Roman"/>
      <family val="1"/>
    </font>
    <font>
      <b/>
      <sz val="12"/>
      <name val="Arial"/>
      <family val="2"/>
    </font>
    <font>
      <sz val="12"/>
      <name val="Arial"/>
      <family val="2"/>
    </font>
    <font>
      <sz val="18"/>
      <color indexed="9"/>
      <name val="Arial"/>
      <family val="2"/>
    </font>
    <font>
      <b/>
      <sz val="16"/>
      <name val="Arial"/>
      <family val="2"/>
    </font>
    <font>
      <b/>
      <sz val="11"/>
      <color indexed="9"/>
      <name val="Arial"/>
      <family val="2"/>
    </font>
    <font>
      <b/>
      <sz val="11"/>
      <name val="Arial"/>
      <family val="2"/>
    </font>
    <font>
      <sz val="8"/>
      <name val="Arial"/>
      <family val="2"/>
    </font>
    <font>
      <u val="single"/>
      <sz val="10"/>
      <color indexed="12"/>
      <name val="Arial"/>
      <family val="2"/>
    </font>
    <font>
      <u val="single"/>
      <sz val="10"/>
      <color indexed="36"/>
      <name val="Arial"/>
      <family val="2"/>
    </font>
    <font>
      <b/>
      <sz val="12"/>
      <color indexed="9"/>
      <name val="Arial"/>
      <family val="2"/>
    </font>
    <font>
      <b/>
      <sz val="14"/>
      <color indexed="9"/>
      <name val="Arial"/>
      <family val="2"/>
    </font>
    <font>
      <b/>
      <sz val="10"/>
      <name val="Arial"/>
      <family val="2"/>
    </font>
    <font>
      <sz val="11"/>
      <name val="Arial"/>
      <family val="2"/>
    </font>
    <font>
      <sz val="20"/>
      <color indexed="9"/>
      <name val="Arial"/>
      <family val="2"/>
    </font>
    <font>
      <sz val="18"/>
      <name val="Arial"/>
      <family val="2"/>
    </font>
    <font>
      <i/>
      <sz val="10"/>
      <name val="Arial"/>
      <family val="2"/>
    </font>
    <font>
      <b/>
      <sz val="7"/>
      <name val="Arial"/>
      <family val="2"/>
    </font>
    <font>
      <b/>
      <u val="single"/>
      <sz val="12"/>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lightTrellis">
        <bgColor indexed="22"/>
      </patternFill>
    </fill>
    <fill>
      <patternFill patternType="solid">
        <fgColor rgb="FF92D050"/>
        <bgColor indexed="64"/>
      </patternFill>
    </fill>
    <fill>
      <patternFill patternType="solid">
        <fgColor rgb="FF0033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9">
    <xf numFmtId="0" fontId="0" fillId="0" borderId="0" xfId="0" applyAlignment="1">
      <alignment/>
    </xf>
    <xf numFmtId="0" fontId="0" fillId="32" borderId="10" xfId="0" applyFont="1" applyFill="1" applyBorder="1" applyAlignment="1" applyProtection="1">
      <alignment vertical="center" wrapText="1"/>
      <protection locked="0"/>
    </xf>
    <xf numFmtId="0" fontId="8" fillId="32" borderId="10" xfId="0" applyFont="1" applyFill="1" applyBorder="1" applyAlignment="1" applyProtection="1">
      <alignment vertical="center" wrapText="1"/>
      <protection locked="0"/>
    </xf>
    <xf numFmtId="0" fontId="3" fillId="32" borderId="10" xfId="0" applyFont="1" applyFill="1" applyBorder="1" applyAlignment="1" applyProtection="1">
      <alignment vertical="center" wrapText="1"/>
      <protection/>
    </xf>
    <xf numFmtId="0" fontId="0" fillId="0" borderId="10" xfId="0" applyBorder="1" applyAlignment="1" applyProtection="1">
      <alignment vertical="center"/>
      <protection locked="0"/>
    </xf>
    <xf numFmtId="0" fontId="0" fillId="32" borderId="11" xfId="0" applyFont="1" applyFill="1" applyBorder="1" applyAlignment="1" applyProtection="1">
      <alignment vertical="center" wrapText="1"/>
      <protection locked="0"/>
    </xf>
    <xf numFmtId="0" fontId="4" fillId="32" borderId="10" xfId="0" applyFont="1" applyFill="1" applyBorder="1" applyAlignment="1" applyProtection="1">
      <alignment horizontal="center" vertical="center" wrapText="1"/>
      <protection/>
    </xf>
    <xf numFmtId="0" fontId="3" fillId="32" borderId="11" xfId="0" applyFont="1" applyFill="1" applyBorder="1" applyAlignment="1" applyProtection="1">
      <alignment vertical="center" wrapText="1"/>
      <protection/>
    </xf>
    <xf numFmtId="0" fontId="0" fillId="0" borderId="11" xfId="0" applyBorder="1" applyAlignment="1" applyProtection="1">
      <alignment vertical="center"/>
      <protection locked="0"/>
    </xf>
    <xf numFmtId="0" fontId="0" fillId="32" borderId="10" xfId="0" applyFont="1" applyFill="1" applyBorder="1" applyAlignment="1" applyProtection="1">
      <alignment vertical="center" wrapText="1"/>
      <protection/>
    </xf>
    <xf numFmtId="0" fontId="1"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3" fillId="32" borderId="10" xfId="0" applyFont="1" applyFill="1" applyBorder="1" applyAlignment="1" applyProtection="1">
      <alignment horizontal="center" vertical="center" wrapText="1"/>
      <protection/>
    </xf>
    <xf numFmtId="0" fontId="3" fillId="32" borderId="12" xfId="0" applyFont="1" applyFill="1" applyBorder="1" applyAlignment="1" applyProtection="1">
      <alignment horizontal="center" vertical="center" wrapText="1"/>
      <protection/>
    </xf>
    <xf numFmtId="0" fontId="4" fillId="32" borderId="10" xfId="0" applyFont="1" applyFill="1" applyBorder="1" applyAlignment="1" applyProtection="1">
      <alignment vertical="center" wrapText="1"/>
      <protection/>
    </xf>
    <xf numFmtId="0" fontId="3" fillId="32" borderId="13"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3" fillId="0" borderId="0" xfId="0" applyFont="1" applyAlignment="1" applyProtection="1">
      <alignment horizontal="center" vertical="center"/>
      <protection/>
    </xf>
    <xf numFmtId="0" fontId="7" fillId="33" borderId="10" xfId="0"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3" fillId="34" borderId="14"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0" fillId="32" borderId="10"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0" fillId="32"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xf>
    <xf numFmtId="0" fontId="14" fillId="32" borderId="10" xfId="0" applyFont="1" applyFill="1" applyBorder="1" applyAlignment="1" applyProtection="1">
      <alignment vertical="center" wrapText="1"/>
      <protection locked="0"/>
    </xf>
    <xf numFmtId="0" fontId="14" fillId="0" borderId="12"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protection locked="0"/>
    </xf>
    <xf numFmtId="0" fontId="3" fillId="34" borderId="16" xfId="0" applyFont="1" applyFill="1" applyBorder="1" applyAlignment="1" applyProtection="1">
      <alignment vertical="center" wrapText="1"/>
      <protection/>
    </xf>
    <xf numFmtId="0" fontId="3" fillId="32" borderId="13" xfId="0" applyFont="1" applyFill="1" applyBorder="1" applyAlignment="1" applyProtection="1">
      <alignment vertical="center" wrapText="1"/>
      <protection/>
    </xf>
    <xf numFmtId="0" fontId="3" fillId="0" borderId="10" xfId="0" applyFont="1" applyBorder="1" applyAlignment="1" applyProtection="1">
      <alignment vertical="center"/>
      <protection/>
    </xf>
    <xf numFmtId="0" fontId="3" fillId="0" borderId="10" xfId="0" applyFont="1" applyFill="1" applyBorder="1" applyAlignment="1" applyProtection="1">
      <alignment vertical="center" wrapText="1"/>
      <protection/>
    </xf>
    <xf numFmtId="0" fontId="4" fillId="0" borderId="0" xfId="0" applyFont="1" applyAlignment="1" applyProtection="1">
      <alignment/>
      <protection/>
    </xf>
    <xf numFmtId="0" fontId="3" fillId="0" borderId="0" xfId="0" applyFont="1" applyFill="1" applyBorder="1" applyAlignment="1" applyProtection="1">
      <alignment vertical="center" wrapText="1"/>
      <protection/>
    </xf>
    <xf numFmtId="0" fontId="4" fillId="0" borderId="0" xfId="0" applyFont="1" applyAlignment="1" applyProtection="1">
      <alignment horizontal="left" vertical="center"/>
      <protection/>
    </xf>
    <xf numFmtId="0" fontId="7" fillId="33" borderId="13" xfId="0" applyFont="1" applyFill="1" applyBorder="1" applyAlignment="1" applyProtection="1">
      <alignment horizontal="right" vertical="center"/>
      <protection/>
    </xf>
    <xf numFmtId="0" fontId="0" fillId="0" borderId="0" xfId="0" applyBorder="1" applyAlignment="1" applyProtection="1">
      <alignment/>
      <protection/>
    </xf>
    <xf numFmtId="0" fontId="8" fillId="0" borderId="10" xfId="0" applyFont="1" applyBorder="1" applyAlignment="1" applyProtection="1">
      <alignment horizontal="center" vertical="center"/>
      <protection/>
    </xf>
    <xf numFmtId="0" fontId="0" fillId="0" borderId="0" xfId="0" applyAlignment="1" applyProtection="1">
      <alignment/>
      <protection/>
    </xf>
    <xf numFmtId="0" fontId="0" fillId="0" borderId="10" xfId="0" applyBorder="1" applyAlignment="1" applyProtection="1">
      <alignment vertical="center" wrapText="1"/>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horizontal="left" vertical="center" wrapText="1"/>
      <protection/>
    </xf>
    <xf numFmtId="0" fontId="14" fillId="32" borderId="10" xfId="0" applyFont="1" applyFill="1" applyBorder="1" applyAlignment="1" applyProtection="1">
      <alignment vertical="center" wrapText="1"/>
      <protection/>
    </xf>
    <xf numFmtId="0" fontId="0" fillId="32" borderId="0" xfId="0" applyFont="1" applyFill="1" applyBorder="1" applyAlignment="1" applyProtection="1">
      <alignment vertical="center" wrapText="1"/>
      <protection/>
    </xf>
    <xf numFmtId="0" fontId="8" fillId="0" borderId="13" xfId="0" applyFont="1" applyBorder="1" applyAlignment="1" applyProtection="1">
      <alignment horizontal="left" vertical="center"/>
      <protection/>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pplyProtection="1">
      <alignment horizontal="left" vertical="center" wrapText="1"/>
      <protection/>
    </xf>
    <xf numFmtId="0" fontId="14" fillId="0" borderId="12" xfId="0" applyFont="1" applyBorder="1" applyAlignment="1" applyProtection="1">
      <alignment horizontal="center" vertical="center"/>
      <protection/>
    </xf>
    <xf numFmtId="0" fontId="3"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vertical="center" wrapText="1"/>
      <protection/>
    </xf>
    <xf numFmtId="0" fontId="14" fillId="0" borderId="12"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14" fillId="32" borderId="0" xfId="0" applyFont="1" applyFill="1" applyBorder="1" applyAlignment="1" applyProtection="1">
      <alignment vertical="center" wrapText="1"/>
      <protection/>
    </xf>
    <xf numFmtId="0" fontId="14" fillId="32" borderId="12" xfId="0" applyFont="1" applyFill="1" applyBorder="1" applyAlignment="1" applyProtection="1">
      <alignment vertical="center" wrapText="1"/>
      <protection/>
    </xf>
    <xf numFmtId="0" fontId="3" fillId="34" borderId="10" xfId="0" applyFont="1" applyFill="1" applyBorder="1" applyAlignment="1" applyProtection="1">
      <alignment vertical="center" wrapText="1"/>
      <protection/>
    </xf>
    <xf numFmtId="0" fontId="3" fillId="34"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locked="0"/>
    </xf>
    <xf numFmtId="0" fontId="15" fillId="32" borderId="10" xfId="0" applyFont="1" applyFill="1" applyBorder="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locked="0"/>
    </xf>
    <xf numFmtId="0" fontId="15" fillId="0" borderId="10" xfId="0" applyFont="1" applyFill="1" applyBorder="1" applyAlignment="1" applyProtection="1">
      <alignment vertical="center" wrapText="1"/>
      <protection locked="0"/>
    </xf>
    <xf numFmtId="17" fontId="0" fillId="32" borderId="1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xf>
    <xf numFmtId="0" fontId="8" fillId="32" borderId="11"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right" vertical="center"/>
      <protection/>
    </xf>
    <xf numFmtId="0" fontId="0" fillId="35" borderId="10" xfId="0" applyFill="1" applyBorder="1" applyAlignment="1" applyProtection="1">
      <alignment vertical="center"/>
      <protection locked="0"/>
    </xf>
    <xf numFmtId="0" fontId="2" fillId="36" borderId="0" xfId="0" applyFont="1" applyFill="1" applyAlignment="1" applyProtection="1">
      <alignment vertical="center"/>
      <protection/>
    </xf>
    <xf numFmtId="0" fontId="0" fillId="36" borderId="0" xfId="0" applyFill="1" applyAlignment="1" applyProtection="1">
      <alignment vertical="center"/>
      <protection/>
    </xf>
    <xf numFmtId="0" fontId="56" fillId="31" borderId="7" xfId="57" applyFont="1" applyAlignment="1" applyProtection="1">
      <alignment vertical="center" wrapText="1"/>
      <protection/>
    </xf>
    <xf numFmtId="0" fontId="8" fillId="32" borderId="12"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8" fillId="32" borderId="10" xfId="0" applyFont="1" applyFill="1" applyBorder="1" applyAlignment="1" applyProtection="1">
      <alignment horizontal="center" vertical="center" wrapText="1"/>
      <protection locked="0"/>
    </xf>
    <xf numFmtId="0" fontId="0"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xf>
    <xf numFmtId="0" fontId="14" fillId="32"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14" fillId="32" borderId="12" xfId="0" applyFont="1" applyFill="1" applyBorder="1" applyAlignment="1" applyProtection="1">
      <alignment horizontal="center" vertical="center" wrapText="1"/>
      <protection/>
    </xf>
    <xf numFmtId="0" fontId="14" fillId="32" borderId="12" xfId="0" applyFont="1" applyFill="1" applyBorder="1" applyAlignment="1" applyProtection="1">
      <alignment horizontal="left" vertical="center" wrapText="1"/>
      <protection/>
    </xf>
    <xf numFmtId="0" fontId="14" fillId="0" borderId="12" xfId="0" applyFont="1" applyBorder="1" applyAlignment="1" applyProtection="1">
      <alignment vertical="center" wrapText="1"/>
      <protection/>
    </xf>
    <xf numFmtId="0" fontId="3" fillId="34" borderId="17"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33" borderId="1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3" fillId="35" borderId="1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0" fillId="0" borderId="10" xfId="0" applyBorder="1" applyAlignment="1" applyProtection="1">
      <alignment horizontal="center" vertical="center"/>
      <protection/>
    </xf>
    <xf numFmtId="0" fontId="16" fillId="36" borderId="0" xfId="0" applyFont="1" applyFill="1" applyAlignment="1" applyProtection="1">
      <alignment horizontal="center" vertical="center"/>
      <protection/>
    </xf>
    <xf numFmtId="0" fontId="5" fillId="36" borderId="18"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locked="0"/>
    </xf>
    <xf numFmtId="0" fontId="13" fillId="36" borderId="17" xfId="0" applyFont="1" applyFill="1" applyBorder="1" applyAlignment="1" applyProtection="1">
      <alignment horizontal="center" vertical="center"/>
      <protection/>
    </xf>
    <xf numFmtId="0" fontId="13" fillId="36" borderId="19"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4" fillId="32" borderId="10" xfId="0" applyFont="1" applyFill="1" applyBorder="1" applyAlignment="1" applyProtection="1">
      <alignment horizontal="left" vertical="center" wrapText="1"/>
      <protection/>
    </xf>
    <xf numFmtId="0" fontId="0" fillId="32"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locked="0"/>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7" fillId="33"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0" fontId="6" fillId="32" borderId="2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7" fillId="33" borderId="16"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14" fillId="0" borderId="16" xfId="0" applyFont="1" applyBorder="1" applyAlignment="1" applyProtection="1">
      <alignment horizontal="left" vertical="center" wrapText="1"/>
      <protection/>
    </xf>
    <xf numFmtId="0" fontId="14" fillId="0" borderId="21"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xf numFmtId="0" fontId="14" fillId="32" borderId="10" xfId="0" applyFont="1" applyFill="1" applyBorder="1" applyAlignment="1" applyProtection="1">
      <alignment horizontal="center" vertical="center" wrapText="1"/>
      <protection locked="0"/>
    </xf>
    <xf numFmtId="0" fontId="0" fillId="0" borderId="1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6" fillId="32" borderId="16" xfId="0" applyFont="1" applyFill="1" applyBorder="1" applyAlignment="1" applyProtection="1">
      <alignment horizontal="center" vertical="center" wrapText="1"/>
      <protection/>
    </xf>
    <xf numFmtId="0" fontId="6" fillId="32" borderId="21"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14" fillId="32" borderId="16" xfId="0" applyFont="1" applyFill="1" applyBorder="1" applyAlignment="1" applyProtection="1">
      <alignment horizontal="left" vertical="center" wrapText="1"/>
      <protection/>
    </xf>
    <xf numFmtId="0" fontId="14" fillId="32" borderId="11" xfId="0" applyFont="1" applyFill="1" applyBorder="1" applyAlignment="1" applyProtection="1">
      <alignment horizontal="left" vertical="center" wrapText="1"/>
      <protection/>
    </xf>
    <xf numFmtId="0" fontId="0" fillId="0" borderId="16"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2" fillId="33" borderId="10" xfId="0" applyFont="1" applyFill="1" applyBorder="1" applyAlignment="1" applyProtection="1">
      <alignment horizontal="center" vertical="center" wrapText="1"/>
      <protection/>
    </xf>
    <xf numFmtId="0" fontId="14" fillId="32" borderId="16" xfId="0" applyFont="1" applyFill="1" applyBorder="1" applyAlignment="1" applyProtection="1">
      <alignment horizontal="center" vertical="center" wrapText="1"/>
      <protection/>
    </xf>
    <xf numFmtId="0" fontId="14" fillId="32" borderId="21" xfId="0" applyFont="1" applyFill="1" applyBorder="1" applyAlignment="1" applyProtection="1">
      <alignment horizontal="center" vertical="center" wrapText="1"/>
      <protection/>
    </xf>
    <xf numFmtId="0" fontId="14" fillId="32" borderId="11"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2" borderId="16" xfId="0" applyFont="1" applyFill="1" applyBorder="1" applyAlignment="1" applyProtection="1">
      <alignment horizontal="left" vertical="center" wrapText="1"/>
      <protection/>
    </xf>
    <xf numFmtId="0" fontId="0" fillId="32" borderId="11" xfId="0" applyFont="1" applyFill="1" applyBorder="1" applyAlignment="1" applyProtection="1">
      <alignment horizontal="left" vertical="center" wrapText="1"/>
      <protection/>
    </xf>
    <xf numFmtId="0" fontId="0" fillId="32" borderId="16" xfId="0" applyFont="1" applyFill="1" applyBorder="1" applyAlignment="1" applyProtection="1">
      <alignment horizontal="left" vertical="center" wrapText="1"/>
      <protection locked="0"/>
    </xf>
    <xf numFmtId="0" fontId="0" fillId="32" borderId="21" xfId="0" applyFont="1" applyFill="1" applyBorder="1" applyAlignment="1" applyProtection="1">
      <alignment horizontal="left" vertical="center" wrapText="1"/>
      <protection locked="0"/>
    </xf>
    <xf numFmtId="0" fontId="0" fillId="32" borderId="11"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0" fillId="32" borderId="16" xfId="0" applyFont="1" applyFill="1" applyBorder="1" applyAlignment="1" applyProtection="1">
      <alignment horizontal="center" vertical="center" wrapText="1"/>
      <protection locked="0"/>
    </xf>
    <xf numFmtId="0" fontId="0" fillId="32" borderId="21" xfId="0" applyFont="1" applyFill="1" applyBorder="1" applyAlignment="1" applyProtection="1">
      <alignment horizontal="center" vertical="center" wrapText="1"/>
      <protection locked="0"/>
    </xf>
    <xf numFmtId="0" fontId="0" fillId="32" borderId="11"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center" vertical="center" wrapText="1"/>
      <protection/>
    </xf>
    <xf numFmtId="0" fontId="0" fillId="32" borderId="13" xfId="0" applyFont="1" applyFill="1" applyBorder="1" applyAlignment="1" applyProtection="1">
      <alignment horizontal="left" vertical="center" wrapText="1"/>
      <protection/>
    </xf>
    <xf numFmtId="0" fontId="0" fillId="32" borderId="12" xfId="0" applyFont="1" applyFill="1" applyBorder="1" applyAlignment="1" applyProtection="1">
      <alignment horizontal="left" vertical="center" wrapText="1"/>
      <protection/>
    </xf>
    <xf numFmtId="0" fontId="3" fillId="32" borderId="16" xfId="0" applyFont="1" applyFill="1" applyBorder="1" applyAlignment="1" applyProtection="1">
      <alignment horizontal="center" vertical="center" wrapText="1"/>
      <protection/>
    </xf>
    <xf numFmtId="0" fontId="3" fillId="32" borderId="21" xfId="0"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wrapText="1"/>
      <protection/>
    </xf>
    <xf numFmtId="0" fontId="14" fillId="32" borderId="16" xfId="0" applyFont="1" applyFill="1" applyBorder="1" applyAlignment="1" applyProtection="1">
      <alignment horizontal="center" vertical="center" wrapText="1"/>
      <protection locked="0"/>
    </xf>
    <xf numFmtId="0" fontId="14" fillId="32" borderId="21" xfId="0" applyFont="1" applyFill="1" applyBorder="1" applyAlignment="1" applyProtection="1">
      <alignment horizontal="center" vertical="center" wrapText="1"/>
      <protection locked="0"/>
    </xf>
    <xf numFmtId="0" fontId="14" fillId="32" borderId="11" xfId="0" applyFont="1" applyFill="1" applyBorder="1" applyAlignment="1" applyProtection="1">
      <alignment horizontal="center" vertical="center" wrapText="1"/>
      <protection locked="0"/>
    </xf>
    <xf numFmtId="0" fontId="12" fillId="33" borderId="16"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0" fontId="3" fillId="32" borderId="22" xfId="0" applyFont="1" applyFill="1" applyBorder="1" applyAlignment="1" applyProtection="1">
      <alignment horizontal="center" vertical="center" wrapText="1"/>
      <protection/>
    </xf>
    <xf numFmtId="0" fontId="7" fillId="33" borderId="15" xfId="0" applyFont="1" applyFill="1" applyBorder="1" applyAlignment="1" applyProtection="1">
      <alignment horizontal="left" vertical="center" wrapText="1"/>
      <protection/>
    </xf>
    <xf numFmtId="0" fontId="7" fillId="33" borderId="22"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14" fillId="32" borderId="21"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14" fillId="32" borderId="12" xfId="0" applyFont="1" applyFill="1" applyBorder="1" applyAlignment="1" applyProtection="1">
      <alignment horizontal="center" vertical="center" wrapText="1"/>
      <protection/>
    </xf>
    <xf numFmtId="0" fontId="0" fillId="0" borderId="16"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14" fillId="32" borderId="12" xfId="0" applyFont="1" applyFill="1" applyBorder="1" applyAlignment="1" applyProtection="1">
      <alignment horizontal="left" vertical="center" wrapText="1"/>
      <protection/>
    </xf>
    <xf numFmtId="0" fontId="0" fillId="0" borderId="16" xfId="0" applyBorder="1" applyAlignment="1" applyProtection="1">
      <alignment horizontal="center" vertical="center"/>
      <protection/>
    </xf>
    <xf numFmtId="0" fontId="0" fillId="0" borderId="11" xfId="0"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8">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1400175</xdr:colOff>
      <xdr:row>0</xdr:row>
      <xdr:rowOff>38100</xdr:rowOff>
    </xdr:from>
    <xdr:to>
      <xdr:col>1</xdr:col>
      <xdr:colOff>781050</xdr:colOff>
      <xdr:row>0</xdr:row>
      <xdr:rowOff>2009775</xdr:rowOff>
    </xdr:to>
    <xdr:pic>
      <xdr:nvPicPr>
        <xdr:cNvPr id="1" name="Picture 1"/>
        <xdr:cNvPicPr preferRelativeResize="1">
          <a:picLocks noChangeAspect="1"/>
        </xdr:cNvPicPr>
      </xdr:nvPicPr>
      <xdr:blipFill>
        <a:blip r:embed="rId1"/>
        <a:stretch>
          <a:fillRect/>
        </a:stretch>
      </xdr:blipFill>
      <xdr:spPr>
        <a:xfrm>
          <a:off x="1400175" y="38100"/>
          <a:ext cx="33432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showGridLines="0" zoomScalePageLayoutView="0" workbookViewId="0" topLeftCell="A10">
      <selection activeCell="C5" sqref="C5"/>
    </sheetView>
  </sheetViews>
  <sheetFormatPr defaultColWidth="9.140625" defaultRowHeight="12.75"/>
  <cols>
    <col min="1" max="1" width="59.421875" style="11" bestFit="1" customWidth="1"/>
    <col min="2" max="2" width="27.57421875" style="11" customWidth="1"/>
    <col min="3" max="3" width="14.7109375" style="11" customWidth="1"/>
    <col min="4" max="16384" width="9.140625" style="11" customWidth="1"/>
  </cols>
  <sheetData>
    <row r="1" spans="1:3" ht="159.75" customHeight="1">
      <c r="A1" s="96"/>
      <c r="B1" s="96"/>
      <c r="C1" s="96"/>
    </row>
    <row r="2" spans="1:3" ht="24">
      <c r="A2" s="97" t="s">
        <v>119</v>
      </c>
      <c r="B2" s="97"/>
      <c r="C2" s="97"/>
    </row>
    <row r="3" spans="1:3" ht="15">
      <c r="A3" s="75"/>
      <c r="B3" s="76"/>
      <c r="C3" s="76"/>
    </row>
    <row r="4" spans="1:3" ht="22.5">
      <c r="A4" s="98" t="s">
        <v>125</v>
      </c>
      <c r="B4" s="99"/>
      <c r="C4" s="99"/>
    </row>
    <row r="5" spans="1:3" ht="16.5" customHeight="1">
      <c r="A5" s="72"/>
      <c r="B5" s="72"/>
      <c r="C5" s="73" t="s">
        <v>214</v>
      </c>
    </row>
    <row r="6" spans="1:2" ht="24.75" customHeight="1">
      <c r="A6" s="95" t="s">
        <v>133</v>
      </c>
      <c r="B6" s="95"/>
    </row>
    <row r="7" spans="1:3" ht="24.75" customHeight="1">
      <c r="A7" s="100"/>
      <c r="B7" s="100"/>
      <c r="C7" s="100"/>
    </row>
    <row r="8" spans="1:3" ht="24.75" customHeight="1">
      <c r="A8" s="33" t="s">
        <v>139</v>
      </c>
      <c r="B8" s="92"/>
      <c r="C8" s="92"/>
    </row>
    <row r="9" spans="1:3" ht="24.75" customHeight="1">
      <c r="A9" s="93" t="s">
        <v>142</v>
      </c>
      <c r="B9" s="33" t="s">
        <v>140</v>
      </c>
      <c r="C9" s="74"/>
    </row>
    <row r="10" spans="1:3" ht="24.75" customHeight="1">
      <c r="A10" s="94"/>
      <c r="B10" s="34" t="s">
        <v>141</v>
      </c>
      <c r="C10" s="74"/>
    </row>
    <row r="11" spans="1:2" ht="24.75" customHeight="1">
      <c r="A11" s="35"/>
      <c r="B11" s="36"/>
    </row>
    <row r="12" ht="15">
      <c r="A12" s="37"/>
    </row>
    <row r="13" ht="15">
      <c r="A13" s="37"/>
    </row>
    <row r="14" ht="15">
      <c r="A14" s="37"/>
    </row>
  </sheetData>
  <sheetProtection selectLockedCells="1"/>
  <mergeCells count="7">
    <mergeCell ref="B8:C8"/>
    <mergeCell ref="A9:A10"/>
    <mergeCell ref="A6:B6"/>
    <mergeCell ref="A1:C1"/>
    <mergeCell ref="A2:C2"/>
    <mergeCell ref="A4:C4"/>
    <mergeCell ref="A7:C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showGridLines="0" zoomScalePageLayoutView="0" workbookViewId="0" topLeftCell="A1">
      <selection activeCell="C14" sqref="C14"/>
    </sheetView>
  </sheetViews>
  <sheetFormatPr defaultColWidth="9.140625" defaultRowHeight="12.75"/>
  <cols>
    <col min="1" max="1" width="5.8515625" style="11" customWidth="1"/>
    <col min="2" max="2" width="47.57421875" style="11" customWidth="1"/>
    <col min="3" max="3" width="15.140625" style="11" customWidth="1"/>
    <col min="4" max="4" width="17.140625" style="11" customWidth="1"/>
    <col min="5" max="5" width="18.140625" style="11" customWidth="1"/>
    <col min="6" max="16384" width="9.140625" style="11" customWidth="1"/>
  </cols>
  <sheetData>
    <row r="1" spans="1:5" ht="33.75" customHeight="1">
      <c r="A1" s="101" t="s">
        <v>18</v>
      </c>
      <c r="B1" s="102"/>
      <c r="C1" s="102"/>
      <c r="D1" s="102"/>
      <c r="E1" s="102"/>
    </row>
    <row r="2" spans="1:5" ht="30.75">
      <c r="A2" s="22"/>
      <c r="B2" s="14" t="s">
        <v>19</v>
      </c>
      <c r="C2" s="14" t="s">
        <v>144</v>
      </c>
      <c r="D2" s="14" t="s">
        <v>161</v>
      </c>
      <c r="E2" s="13" t="s">
        <v>115</v>
      </c>
    </row>
    <row r="3" spans="1:5" ht="15">
      <c r="A3" s="13" t="s">
        <v>0</v>
      </c>
      <c r="B3" s="15" t="s">
        <v>182</v>
      </c>
      <c r="C3" s="6">
        <v>320</v>
      </c>
      <c r="D3" s="6">
        <f>'Contribution to the work'!D79</f>
        <v>0</v>
      </c>
      <c r="E3" s="6">
        <f>'Contribution to the work'!E79</f>
        <v>0</v>
      </c>
    </row>
    <row r="4" spans="1:5" ht="15">
      <c r="A4" s="13" t="s">
        <v>4</v>
      </c>
      <c r="B4" s="15" t="s">
        <v>183</v>
      </c>
      <c r="C4" s="6">
        <v>160</v>
      </c>
      <c r="D4" s="6">
        <f>'Management Structure and Financ'!F35</f>
        <v>0</v>
      </c>
      <c r="E4" s="6">
        <f>'Management Structure and Financ'!G35</f>
        <v>0</v>
      </c>
    </row>
    <row r="5" spans="1:5" ht="15">
      <c r="A5" s="13" t="s">
        <v>5</v>
      </c>
      <c r="B5" s="15" t="s">
        <v>204</v>
      </c>
      <c r="C5" s="6">
        <v>100</v>
      </c>
      <c r="D5" s="6">
        <f>'Conservation Strategy'!F18</f>
        <v>0</v>
      </c>
      <c r="E5" s="6">
        <f>'Conservation Strategy'!G18</f>
        <v>0</v>
      </c>
    </row>
    <row r="6" spans="1:5" ht="16.5" customHeight="1">
      <c r="A6" s="13" t="s">
        <v>6</v>
      </c>
      <c r="B6" s="15" t="s">
        <v>184</v>
      </c>
      <c r="C6" s="6">
        <v>100</v>
      </c>
      <c r="D6" s="6">
        <f>'Strategic Partnerships'!F19</f>
        <v>0</v>
      </c>
      <c r="E6" s="6">
        <f>'Strategic Partnerships'!G19</f>
        <v>0</v>
      </c>
    </row>
    <row r="7" spans="1:5" ht="45">
      <c r="A7" s="13" t="s">
        <v>7</v>
      </c>
      <c r="B7" s="15" t="s">
        <v>185</v>
      </c>
      <c r="C7" s="6">
        <v>200</v>
      </c>
      <c r="D7" s="6">
        <f>'Marketing and Promotion'!F64</f>
        <v>0</v>
      </c>
      <c r="E7" s="6">
        <f>'Marketing and Promotion'!G64</f>
        <v>0</v>
      </c>
    </row>
    <row r="8" spans="1:5" ht="15">
      <c r="A8" s="13" t="s">
        <v>20</v>
      </c>
      <c r="B8" s="15" t="s">
        <v>186</v>
      </c>
      <c r="C8" s="6">
        <v>120</v>
      </c>
      <c r="D8" s="6">
        <f>'Sustainable Economic Developmen'!F12</f>
        <v>0</v>
      </c>
      <c r="E8" s="6">
        <f>'Sustainable Economic Developmen'!G12</f>
        <v>0</v>
      </c>
    </row>
    <row r="9" spans="1:5" ht="1.5" customHeight="1">
      <c r="A9" s="16"/>
      <c r="B9" s="15"/>
      <c r="C9" s="6"/>
      <c r="D9" s="13"/>
      <c r="E9" s="13"/>
    </row>
    <row r="10" spans="1:5" ht="24" customHeight="1">
      <c r="A10" s="17"/>
      <c r="B10" s="13" t="s">
        <v>143</v>
      </c>
      <c r="C10" s="13">
        <v>1000</v>
      </c>
      <c r="D10" s="6">
        <f>SUM(D3:D8)</f>
        <v>0</v>
      </c>
      <c r="E10" s="6">
        <f>SUM(E3:E8)</f>
        <v>0</v>
      </c>
    </row>
    <row r="12" ht="15">
      <c r="B12" s="18"/>
    </row>
  </sheetData>
  <sheetProtection selectLockedCells="1"/>
  <mergeCells count="1">
    <mergeCell ref="A1:E1"/>
  </mergeCells>
  <printOptions horizontalCentered="1"/>
  <pageMargins left="0.7480314960629921" right="0.7480314960629921" top="0.5905511811023623" bottom="0.5905511811023623"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87"/>
  <sheetViews>
    <sheetView showGridLines="0" zoomScalePageLayoutView="0" workbookViewId="0" topLeftCell="A1">
      <pane ySplit="1" topLeftCell="A89" activePane="bottomLeft" state="frozen"/>
      <selection pane="topLeft" activeCell="H9" sqref="H9"/>
      <selection pane="bottomLeft" activeCell="B65" sqref="B65"/>
    </sheetView>
  </sheetViews>
  <sheetFormatPr defaultColWidth="9.140625" defaultRowHeight="12.75"/>
  <cols>
    <col min="1" max="1" width="3.57421875" style="12" bestFit="1" customWidth="1"/>
    <col min="2" max="2" width="32.421875" style="11" customWidth="1"/>
    <col min="3" max="3" width="35.421875" style="11" bestFit="1" customWidth="1"/>
    <col min="4" max="4" width="23.28125" style="11" customWidth="1"/>
    <col min="5" max="5" width="21.7109375" style="11" customWidth="1"/>
    <col min="6" max="7" width="17.00390625" style="11" customWidth="1"/>
    <col min="8" max="16384" width="9.140625" style="11" customWidth="1"/>
  </cols>
  <sheetData>
    <row r="1" spans="1:7" ht="31.5" customHeight="1">
      <c r="A1" s="111" t="s">
        <v>164</v>
      </c>
      <c r="B1" s="112"/>
      <c r="C1" s="112"/>
      <c r="D1" s="112"/>
      <c r="E1" s="112"/>
      <c r="F1" s="112"/>
      <c r="G1" s="112"/>
    </row>
    <row r="2" spans="1:6" ht="34.5" customHeight="1">
      <c r="A2" s="38" t="s">
        <v>29</v>
      </c>
      <c r="B2" s="113" t="s">
        <v>146</v>
      </c>
      <c r="C2" s="114"/>
      <c r="D2" s="114"/>
      <c r="E2" s="114"/>
      <c r="F2" s="115"/>
    </row>
    <row r="3" spans="1:7" s="41" customFormat="1" ht="30.75">
      <c r="A3" s="39"/>
      <c r="B3" s="40" t="s">
        <v>21</v>
      </c>
      <c r="C3" s="40" t="s">
        <v>22</v>
      </c>
      <c r="D3" s="40" t="s">
        <v>8</v>
      </c>
      <c r="E3" s="40" t="s">
        <v>23</v>
      </c>
      <c r="F3" s="13" t="s">
        <v>145</v>
      </c>
      <c r="G3" s="13" t="s">
        <v>115</v>
      </c>
    </row>
    <row r="4" spans="1:7" ht="50.25" customHeight="1">
      <c r="A4" s="20"/>
      <c r="B4" s="104" t="s">
        <v>147</v>
      </c>
      <c r="C4" s="105"/>
      <c r="D4" s="21"/>
      <c r="E4" s="21"/>
      <c r="F4" s="21"/>
      <c r="G4" s="21"/>
    </row>
    <row r="5" spans="1:7" ht="27" customHeight="1">
      <c r="A5" s="20"/>
      <c r="B5" s="24"/>
      <c r="C5" s="24"/>
      <c r="D5" s="26">
        <v>2014</v>
      </c>
      <c r="E5" s="25"/>
      <c r="F5" s="66"/>
      <c r="G5" s="62"/>
    </row>
    <row r="6" spans="1:7" ht="25.5" customHeight="1">
      <c r="A6" s="20"/>
      <c r="B6" s="1"/>
      <c r="C6" s="1"/>
      <c r="D6" s="26">
        <v>2015</v>
      </c>
      <c r="E6" s="23"/>
      <c r="F6" s="67"/>
      <c r="G6" s="63"/>
    </row>
    <row r="7" spans="1:7" ht="25.5" customHeight="1">
      <c r="A7" s="20"/>
      <c r="B7" s="1"/>
      <c r="C7" s="1"/>
      <c r="D7" s="26">
        <v>2016</v>
      </c>
      <c r="E7" s="23"/>
      <c r="F7" s="67"/>
      <c r="G7" s="63"/>
    </row>
    <row r="8" spans="1:7" ht="28.5" customHeight="1">
      <c r="A8" s="20"/>
      <c r="B8" s="1"/>
      <c r="C8" s="1"/>
      <c r="D8" s="26">
        <v>2017</v>
      </c>
      <c r="E8" s="23"/>
      <c r="F8" s="67"/>
      <c r="G8" s="63"/>
    </row>
    <row r="9" spans="1:7" ht="50.25" customHeight="1">
      <c r="A9" s="20"/>
      <c r="B9" s="104" t="s">
        <v>24</v>
      </c>
      <c r="C9" s="105"/>
      <c r="D9" s="21"/>
      <c r="E9" s="21"/>
      <c r="F9" s="64"/>
      <c r="G9" s="64"/>
    </row>
    <row r="10" spans="1:7" ht="25.5" customHeight="1">
      <c r="A10" s="20"/>
      <c r="B10" s="1" t="s">
        <v>126</v>
      </c>
      <c r="C10" s="1" t="s">
        <v>120</v>
      </c>
      <c r="D10" s="68" t="s">
        <v>121</v>
      </c>
      <c r="E10" s="23"/>
      <c r="F10" s="63"/>
      <c r="G10" s="63"/>
    </row>
    <row r="11" spans="1:7" ht="28.5" customHeight="1">
      <c r="A11" s="20"/>
      <c r="B11" s="1" t="s">
        <v>207</v>
      </c>
      <c r="C11" s="1" t="s">
        <v>208</v>
      </c>
      <c r="D11" s="68" t="s">
        <v>209</v>
      </c>
      <c r="E11" s="23"/>
      <c r="F11" s="63"/>
      <c r="G11" s="63"/>
    </row>
    <row r="12" spans="1:7" ht="50.25" customHeight="1">
      <c r="A12" s="20"/>
      <c r="B12" s="104" t="s">
        <v>25</v>
      </c>
      <c r="C12" s="105"/>
      <c r="D12" s="21"/>
      <c r="E12" s="21"/>
      <c r="F12" s="64"/>
      <c r="G12" s="64"/>
    </row>
    <row r="13" spans="1:7" ht="24" customHeight="1">
      <c r="A13" s="20"/>
      <c r="B13" s="1"/>
      <c r="C13" s="1"/>
      <c r="D13" s="1"/>
      <c r="E13" s="1"/>
      <c r="F13" s="63"/>
      <c r="G13" s="63"/>
    </row>
    <row r="14" spans="1:7" ht="24" customHeight="1">
      <c r="A14" s="20"/>
      <c r="B14" s="1"/>
      <c r="C14" s="1"/>
      <c r="D14" s="1"/>
      <c r="E14" s="1"/>
      <c r="F14" s="63"/>
      <c r="G14" s="63"/>
    </row>
    <row r="15" spans="1:7" ht="24" customHeight="1">
      <c r="A15" s="20"/>
      <c r="B15" s="1"/>
      <c r="C15" s="1"/>
      <c r="D15" s="1"/>
      <c r="E15" s="1"/>
      <c r="F15" s="63"/>
      <c r="G15" s="63"/>
    </row>
    <row r="16" spans="1:7" ht="25.5" customHeight="1">
      <c r="A16" s="20"/>
      <c r="B16" s="1"/>
      <c r="C16" s="1"/>
      <c r="D16" s="1"/>
      <c r="E16" s="1"/>
      <c r="F16" s="63"/>
      <c r="G16" s="63"/>
    </row>
    <row r="17" spans="1:7" ht="50.25" customHeight="1">
      <c r="A17" s="20"/>
      <c r="B17" s="104" t="s">
        <v>26</v>
      </c>
      <c r="C17" s="105"/>
      <c r="D17" s="61"/>
      <c r="E17" s="61"/>
      <c r="F17" s="65"/>
      <c r="G17" s="65"/>
    </row>
    <row r="18" spans="1:7" ht="25.5" customHeight="1">
      <c r="A18" s="20"/>
      <c r="B18" s="1"/>
      <c r="C18" s="1"/>
      <c r="D18" s="1"/>
      <c r="E18" s="1"/>
      <c r="F18" s="63"/>
      <c r="G18" s="63"/>
    </row>
    <row r="19" spans="1:7" ht="28.5" customHeight="1">
      <c r="A19" s="20"/>
      <c r="B19" s="1"/>
      <c r="C19" s="1"/>
      <c r="D19" s="1"/>
      <c r="E19" s="1"/>
      <c r="F19" s="63"/>
      <c r="G19" s="63"/>
    </row>
    <row r="20" spans="1:7" ht="50.25" customHeight="1">
      <c r="A20" s="20"/>
      <c r="B20" s="104" t="s">
        <v>127</v>
      </c>
      <c r="C20" s="105"/>
      <c r="D20" s="21"/>
      <c r="E20" s="21"/>
      <c r="F20" s="64"/>
      <c r="G20" s="64"/>
    </row>
    <row r="21" spans="1:7" ht="24.75" customHeight="1">
      <c r="A21" s="20"/>
      <c r="B21" s="1"/>
      <c r="C21" s="1"/>
      <c r="D21" s="26"/>
      <c r="E21" s="23"/>
      <c r="F21" s="63"/>
      <c r="G21" s="63"/>
    </row>
    <row r="22" spans="1:7" ht="24.75" customHeight="1">
      <c r="A22" s="20"/>
      <c r="B22" s="1"/>
      <c r="C22" s="1"/>
      <c r="D22" s="26"/>
      <c r="E22" s="23"/>
      <c r="F22" s="63"/>
      <c r="G22" s="63"/>
    </row>
    <row r="23" spans="1:7" ht="24.75" customHeight="1">
      <c r="A23" s="20"/>
      <c r="B23" s="1"/>
      <c r="C23" s="1"/>
      <c r="D23" s="26"/>
      <c r="E23" s="23"/>
      <c r="F23" s="63"/>
      <c r="G23" s="63"/>
    </row>
    <row r="24" spans="1:7" ht="24.75" customHeight="1">
      <c r="A24" s="20"/>
      <c r="B24" s="1"/>
      <c r="C24" s="1"/>
      <c r="D24" s="26"/>
      <c r="E24" s="23"/>
      <c r="F24" s="63"/>
      <c r="G24" s="63"/>
    </row>
    <row r="25" spans="1:7" ht="24.75" customHeight="1">
      <c r="A25" s="20"/>
      <c r="B25" s="1"/>
      <c r="C25" s="1"/>
      <c r="D25" s="26"/>
      <c r="E25" s="23"/>
      <c r="F25" s="63"/>
      <c r="G25" s="63"/>
    </row>
    <row r="26" spans="1:7" ht="24.75" customHeight="1">
      <c r="A26" s="20"/>
      <c r="B26" s="1"/>
      <c r="C26" s="1"/>
      <c r="D26" s="26"/>
      <c r="E26" s="23"/>
      <c r="F26" s="63"/>
      <c r="G26" s="63"/>
    </row>
    <row r="27" spans="1:7" ht="24.75" customHeight="1">
      <c r="A27" s="20"/>
      <c r="B27" s="1"/>
      <c r="C27" s="1"/>
      <c r="D27" s="26"/>
      <c r="E27" s="23"/>
      <c r="F27" s="63"/>
      <c r="G27" s="63"/>
    </row>
    <row r="28" spans="1:7" ht="24.75" customHeight="1">
      <c r="A28" s="20"/>
      <c r="B28" s="1"/>
      <c r="C28" s="1"/>
      <c r="D28" s="26"/>
      <c r="E28" s="23"/>
      <c r="F28" s="63"/>
      <c r="G28" s="63"/>
    </row>
    <row r="29" spans="1:7" ht="32.25" customHeight="1">
      <c r="A29" s="103"/>
      <c r="B29" s="103"/>
      <c r="C29" s="103"/>
      <c r="D29" s="117" t="s">
        <v>27</v>
      </c>
      <c r="E29" s="117"/>
      <c r="F29" s="7">
        <f>IF(SUM(F5:F28)&gt;100,100,SUM(F5:F28))</f>
        <v>0</v>
      </c>
      <c r="G29" s="7">
        <f>IF(SUM(G5:G28)&gt;100,100,SUM(G5:G28))</f>
        <v>0</v>
      </c>
    </row>
    <row r="30" spans="2:5" ht="12.75">
      <c r="B30" s="10"/>
      <c r="C30" s="10"/>
      <c r="D30" s="10"/>
      <c r="E30" s="10"/>
    </row>
    <row r="31" spans="1:6" ht="12.75">
      <c r="A31" s="110" t="s">
        <v>28</v>
      </c>
      <c r="B31" s="110"/>
      <c r="C31" s="110"/>
      <c r="D31" s="110"/>
      <c r="E31" s="110"/>
      <c r="F31" s="110"/>
    </row>
    <row r="32" spans="1:6" ht="21" customHeight="1">
      <c r="A32" s="106"/>
      <c r="B32" s="106"/>
      <c r="C32" s="106"/>
      <c r="D32" s="106"/>
      <c r="E32" s="106"/>
      <c r="F32" s="106"/>
    </row>
    <row r="34" spans="1:4" ht="19.5" customHeight="1">
      <c r="A34" s="38" t="s">
        <v>1</v>
      </c>
      <c r="B34" s="109" t="s">
        <v>30</v>
      </c>
      <c r="C34" s="109"/>
      <c r="D34" s="109"/>
    </row>
    <row r="35" spans="1:5" ht="30.75">
      <c r="A35" s="39"/>
      <c r="B35" s="43" t="s">
        <v>31</v>
      </c>
      <c r="C35" s="44" t="s">
        <v>187</v>
      </c>
      <c r="D35" s="13" t="s">
        <v>145</v>
      </c>
      <c r="E35" s="13" t="s">
        <v>115</v>
      </c>
    </row>
    <row r="36" spans="1:5" ht="12.75">
      <c r="A36" s="20"/>
      <c r="B36" s="28"/>
      <c r="C36" s="1"/>
      <c r="D36" s="62"/>
      <c r="E36" s="62"/>
    </row>
    <row r="37" spans="1:5" ht="12.75">
      <c r="A37" s="20"/>
      <c r="B37" s="24"/>
      <c r="C37" s="24"/>
      <c r="D37" s="62"/>
      <c r="E37" s="62"/>
    </row>
    <row r="38" spans="1:5" ht="13.5">
      <c r="A38" s="20"/>
      <c r="B38" s="1"/>
      <c r="C38" s="1"/>
      <c r="D38" s="63"/>
      <c r="E38" s="63"/>
    </row>
    <row r="39" spans="1:5" ht="12.75">
      <c r="A39" s="20"/>
      <c r="B39" s="24"/>
      <c r="C39" s="24"/>
      <c r="D39" s="62"/>
      <c r="E39" s="62"/>
    </row>
    <row r="40" spans="1:5" ht="30.75">
      <c r="A40" s="20"/>
      <c r="B40" s="46"/>
      <c r="C40" s="13" t="s">
        <v>82</v>
      </c>
      <c r="D40" s="7">
        <f>IF(SUM(D36:D39)&gt;60,60,SUM(D36:D39))</f>
        <v>0</v>
      </c>
      <c r="E40" s="7">
        <f>IF(SUM(E36:E39)&gt;50,50,SUM(E36:E39))</f>
        <v>0</v>
      </c>
    </row>
    <row r="42" spans="1:6" ht="12.75">
      <c r="A42" s="110" t="s">
        <v>37</v>
      </c>
      <c r="B42" s="110"/>
      <c r="C42" s="110"/>
      <c r="D42" s="110"/>
      <c r="E42" s="110"/>
      <c r="F42" s="110"/>
    </row>
    <row r="43" spans="1:6" ht="21" customHeight="1">
      <c r="A43" s="106"/>
      <c r="B43" s="106"/>
      <c r="C43" s="106"/>
      <c r="D43" s="106"/>
      <c r="E43" s="106"/>
      <c r="F43" s="106"/>
    </row>
    <row r="45" spans="1:4" ht="19.5" customHeight="1">
      <c r="A45" s="38" t="s">
        <v>2</v>
      </c>
      <c r="B45" s="109" t="s">
        <v>32</v>
      </c>
      <c r="C45" s="109"/>
      <c r="D45" s="109"/>
    </row>
    <row r="46" spans="1:5" ht="30.75">
      <c r="A46" s="39"/>
      <c r="B46" s="47" t="s">
        <v>33</v>
      </c>
      <c r="C46" s="44" t="s">
        <v>34</v>
      </c>
      <c r="D46" s="13" t="s">
        <v>145</v>
      </c>
      <c r="E46" s="13" t="s">
        <v>115</v>
      </c>
    </row>
    <row r="47" spans="1:5" ht="26.25">
      <c r="A47" s="20"/>
      <c r="B47" s="1" t="s">
        <v>122</v>
      </c>
      <c r="C47" s="24"/>
      <c r="D47" s="4"/>
      <c r="E47" s="4"/>
    </row>
    <row r="48" spans="1:5" ht="26.25">
      <c r="A48" s="20"/>
      <c r="B48" s="1" t="s">
        <v>128</v>
      </c>
      <c r="C48" s="1"/>
      <c r="D48" s="2"/>
      <c r="E48" s="2"/>
    </row>
    <row r="49" spans="1:5" ht="26.25">
      <c r="A49" s="20"/>
      <c r="B49" s="1" t="s">
        <v>210</v>
      </c>
      <c r="C49" s="1"/>
      <c r="D49" s="2"/>
      <c r="E49" s="2"/>
    </row>
    <row r="50" spans="1:5" ht="26.25">
      <c r="A50" s="20"/>
      <c r="B50" s="1" t="s">
        <v>211</v>
      </c>
      <c r="C50" s="1"/>
      <c r="D50" s="2"/>
      <c r="E50" s="2"/>
    </row>
    <row r="51" spans="1:5" ht="12.75">
      <c r="A51" s="20"/>
      <c r="B51" s="42" t="s">
        <v>155</v>
      </c>
      <c r="C51" s="24"/>
      <c r="D51" s="4"/>
      <c r="E51" s="4"/>
    </row>
    <row r="52" spans="1:5" ht="12.75">
      <c r="A52" s="20"/>
      <c r="B52" s="42" t="s">
        <v>154</v>
      </c>
      <c r="C52" s="24"/>
      <c r="D52" s="8"/>
      <c r="E52" s="8"/>
    </row>
    <row r="53" spans="1:5" ht="12.75">
      <c r="A53" s="20"/>
      <c r="B53" s="42" t="s">
        <v>153</v>
      </c>
      <c r="C53" s="24"/>
      <c r="D53" s="8"/>
      <c r="E53" s="8"/>
    </row>
    <row r="54" spans="1:5" ht="12.75">
      <c r="A54" s="20"/>
      <c r="B54" s="42" t="s">
        <v>152</v>
      </c>
      <c r="C54" s="24"/>
      <c r="D54" s="8"/>
      <c r="E54" s="8"/>
    </row>
    <row r="55" spans="1:5" ht="12.75">
      <c r="A55" s="20"/>
      <c r="B55" s="42" t="s">
        <v>36</v>
      </c>
      <c r="C55" s="24"/>
      <c r="D55" s="8"/>
      <c r="E55" s="8"/>
    </row>
    <row r="56" spans="1:5" ht="30.75">
      <c r="A56" s="20"/>
      <c r="B56" s="46"/>
      <c r="C56" s="13" t="s">
        <v>35</v>
      </c>
      <c r="D56" s="7">
        <f>IF(SUM(D47:D55)&gt;80,80,SUM(D47:D55))</f>
        <v>0</v>
      </c>
      <c r="E56" s="7">
        <f>IF(SUM(E47:E55)&gt;80,80,SUM(E47:E55))</f>
        <v>0</v>
      </c>
    </row>
    <row r="58" spans="1:6" ht="12.75">
      <c r="A58" s="110" t="s">
        <v>37</v>
      </c>
      <c r="B58" s="110"/>
      <c r="C58" s="110"/>
      <c r="D58" s="110"/>
      <c r="E58" s="110"/>
      <c r="F58" s="110"/>
    </row>
    <row r="59" spans="1:6" ht="21" customHeight="1">
      <c r="A59" s="106"/>
      <c r="B59" s="106"/>
      <c r="C59" s="106"/>
      <c r="D59" s="106"/>
      <c r="E59" s="106"/>
      <c r="F59" s="106"/>
    </row>
    <row r="61" spans="1:4" ht="19.5" customHeight="1">
      <c r="A61" s="38" t="s">
        <v>3</v>
      </c>
      <c r="B61" s="109" t="s">
        <v>38</v>
      </c>
      <c r="C61" s="109"/>
      <c r="D61" s="109"/>
    </row>
    <row r="62" spans="1:5" ht="30.75">
      <c r="A62" s="39"/>
      <c r="B62" s="47" t="s">
        <v>138</v>
      </c>
      <c r="C62" s="44" t="s">
        <v>34</v>
      </c>
      <c r="D62" s="13" t="s">
        <v>145</v>
      </c>
      <c r="E62" s="13" t="s">
        <v>115</v>
      </c>
    </row>
    <row r="63" spans="1:5" ht="12.75">
      <c r="A63" s="20"/>
      <c r="B63" s="71" t="s">
        <v>124</v>
      </c>
      <c r="C63" s="5"/>
      <c r="D63" s="4"/>
      <c r="E63" s="4"/>
    </row>
    <row r="64" spans="1:5" ht="26.25">
      <c r="A64" s="20"/>
      <c r="B64" s="69" t="s">
        <v>118</v>
      </c>
      <c r="C64" s="24"/>
      <c r="D64" s="4"/>
      <c r="E64" s="4"/>
    </row>
    <row r="65" spans="1:5" ht="26.25">
      <c r="A65" s="20"/>
      <c r="B65" s="69" t="s">
        <v>123</v>
      </c>
      <c r="C65" s="24"/>
      <c r="D65" s="4"/>
      <c r="E65" s="4"/>
    </row>
    <row r="66" spans="1:5" ht="26.25">
      <c r="A66" s="20"/>
      <c r="B66" s="69" t="s">
        <v>213</v>
      </c>
      <c r="C66" s="24"/>
      <c r="D66" s="4"/>
      <c r="E66" s="4"/>
    </row>
    <row r="67" spans="1:5" ht="26.25">
      <c r="A67" s="20"/>
      <c r="B67" s="69" t="s">
        <v>212</v>
      </c>
      <c r="C67" s="1"/>
      <c r="D67" s="2"/>
      <c r="E67" s="2"/>
    </row>
    <row r="68" spans="1:5" ht="26.25">
      <c r="A68" s="20"/>
      <c r="B68" s="69" t="s">
        <v>150</v>
      </c>
      <c r="C68" s="1"/>
      <c r="D68" s="70"/>
      <c r="E68" s="70"/>
    </row>
    <row r="69" spans="1:5" ht="26.25">
      <c r="A69" s="20"/>
      <c r="B69" s="69" t="s">
        <v>151</v>
      </c>
      <c r="C69" s="1"/>
      <c r="D69" s="70"/>
      <c r="E69" s="70"/>
    </row>
    <row r="70" spans="1:5" ht="12.75">
      <c r="A70" s="20"/>
      <c r="B70" s="69" t="s">
        <v>149</v>
      </c>
      <c r="C70" s="24"/>
      <c r="D70" s="8"/>
      <c r="E70" s="8"/>
    </row>
    <row r="71" spans="1:5" ht="12.75">
      <c r="A71" s="20"/>
      <c r="B71" s="69" t="s">
        <v>148</v>
      </c>
      <c r="C71" s="24"/>
      <c r="D71" s="8"/>
      <c r="E71" s="8"/>
    </row>
    <row r="72" spans="1:5" ht="12.75">
      <c r="A72" s="20"/>
      <c r="B72" s="48" t="s">
        <v>39</v>
      </c>
      <c r="C72" s="24"/>
      <c r="D72" s="8"/>
      <c r="E72" s="8"/>
    </row>
    <row r="73" spans="1:5" ht="12.75">
      <c r="A73" s="20"/>
      <c r="B73" s="69" t="s">
        <v>39</v>
      </c>
      <c r="C73" s="24"/>
      <c r="D73" s="8"/>
      <c r="E73" s="8"/>
    </row>
    <row r="74" spans="1:5" ht="36.75" customHeight="1">
      <c r="A74" s="20"/>
      <c r="B74" s="46"/>
      <c r="C74" s="13" t="s">
        <v>35</v>
      </c>
      <c r="D74" s="7">
        <f>IF(SUM(D63:D73)&gt;80,80,SUM(D63:D73))</f>
        <v>0</v>
      </c>
      <c r="E74" s="7">
        <f>IF(SUM(E63:E73)&gt;80,80,SUM(E63:E73))</f>
        <v>0</v>
      </c>
    </row>
    <row r="76" spans="1:6" ht="12.75">
      <c r="A76" s="110" t="s">
        <v>37</v>
      </c>
      <c r="B76" s="110"/>
      <c r="C76" s="110"/>
      <c r="D76" s="110"/>
      <c r="E76" s="110"/>
      <c r="F76" s="110"/>
    </row>
    <row r="77" spans="1:6" ht="21" customHeight="1">
      <c r="A77" s="106"/>
      <c r="B77" s="106"/>
      <c r="C77" s="106"/>
      <c r="D77" s="106"/>
      <c r="E77" s="106"/>
      <c r="F77" s="106"/>
    </row>
    <row r="79" spans="2:6" ht="72" customHeight="1">
      <c r="B79" s="89"/>
      <c r="C79" s="90" t="s">
        <v>202</v>
      </c>
      <c r="D79" s="3">
        <f>F29+D40+D56+D74</f>
        <v>0</v>
      </c>
      <c r="E79" s="3">
        <f>G29+E40+E56+E74</f>
        <v>0</v>
      </c>
      <c r="F79" s="91"/>
    </row>
    <row r="80" spans="2:6" ht="15.75" customHeight="1">
      <c r="B80" s="107"/>
      <c r="C80" s="107"/>
      <c r="D80" s="91"/>
      <c r="E80" s="91"/>
      <c r="F80" s="91"/>
    </row>
    <row r="81" spans="2:6" ht="12.75">
      <c r="B81" s="107"/>
      <c r="C81" s="108"/>
      <c r="D81" s="91"/>
      <c r="E81" s="91"/>
      <c r="F81" s="91"/>
    </row>
    <row r="82" spans="2:6" ht="28.5" customHeight="1">
      <c r="B82" s="118"/>
      <c r="C82" s="119"/>
      <c r="D82" s="91"/>
      <c r="E82" s="91"/>
      <c r="F82" s="91"/>
    </row>
    <row r="83" spans="2:6" ht="19.5" customHeight="1">
      <c r="B83" s="108"/>
      <c r="C83" s="108"/>
      <c r="D83" s="91"/>
      <c r="E83" s="91"/>
      <c r="F83" s="91"/>
    </row>
    <row r="84" spans="2:6" ht="33.75" customHeight="1">
      <c r="B84" s="116"/>
      <c r="C84" s="116"/>
      <c r="D84" s="36"/>
      <c r="E84" s="36"/>
      <c r="F84" s="91"/>
    </row>
    <row r="85" spans="2:6" ht="12.75">
      <c r="B85" s="91"/>
      <c r="C85" s="91"/>
      <c r="D85" s="91"/>
      <c r="E85" s="91"/>
      <c r="F85" s="91"/>
    </row>
    <row r="86" spans="2:6" ht="12.75">
      <c r="B86" s="91"/>
      <c r="C86" s="91"/>
      <c r="D86" s="91"/>
      <c r="E86" s="91"/>
      <c r="F86" s="91"/>
    </row>
    <row r="87" spans="2:6" ht="12.75">
      <c r="B87" s="91"/>
      <c r="C87" s="91"/>
      <c r="D87" s="91"/>
      <c r="E87" s="91"/>
      <c r="F87" s="91"/>
    </row>
  </sheetData>
  <sheetProtection selectLockedCells="1"/>
  <mergeCells count="25">
    <mergeCell ref="A1:G1"/>
    <mergeCell ref="B2:F2"/>
    <mergeCell ref="B84:C84"/>
    <mergeCell ref="D29:E29"/>
    <mergeCell ref="B82:C82"/>
    <mergeCell ref="B80:C80"/>
    <mergeCell ref="B83:C83"/>
    <mergeCell ref="B61:D61"/>
    <mergeCell ref="A76:F76"/>
    <mergeCell ref="A77:F77"/>
    <mergeCell ref="B81:C81"/>
    <mergeCell ref="B34:D34"/>
    <mergeCell ref="A31:F31"/>
    <mergeCell ref="A32:F32"/>
    <mergeCell ref="A42:F42"/>
    <mergeCell ref="A43:F43"/>
    <mergeCell ref="B45:D45"/>
    <mergeCell ref="A58:F58"/>
    <mergeCell ref="A29:C29"/>
    <mergeCell ref="B4:C4"/>
    <mergeCell ref="B9:C9"/>
    <mergeCell ref="A59:F59"/>
    <mergeCell ref="B12:C12"/>
    <mergeCell ref="B17:C17"/>
    <mergeCell ref="B20:C20"/>
  </mergeCells>
  <conditionalFormatting sqref="D74:E74 D56:E56">
    <cfRule type="cellIs" priority="3" dxfId="1" operator="greaterThan" stopIfTrue="1">
      <formula>80</formula>
    </cfRule>
    <cfRule type="cellIs" priority="4" dxfId="0" operator="between" stopIfTrue="1">
      <formula>1</formula>
      <formula>80</formula>
    </cfRule>
  </conditionalFormatting>
  <conditionalFormatting sqref="D84:E84">
    <cfRule type="cellIs" priority="5" dxfId="1" operator="greaterThan" stopIfTrue="1">
      <formula>320</formula>
    </cfRule>
    <cfRule type="cellIs" priority="6" dxfId="0" operator="between" stopIfTrue="1">
      <formula>1</formula>
      <formula>320</formula>
    </cfRule>
  </conditionalFormatting>
  <conditionalFormatting sqref="F29:G29">
    <cfRule type="cellIs" priority="7" dxfId="1" operator="greaterThan" stopIfTrue="1">
      <formula>100</formula>
    </cfRule>
    <cfRule type="cellIs" priority="8" dxfId="0" operator="between" stopIfTrue="1">
      <formula>1</formula>
      <formula>100</formula>
    </cfRule>
  </conditionalFormatting>
  <conditionalFormatting sqref="E40">
    <cfRule type="cellIs" priority="9" dxfId="1" operator="greaterThan" stopIfTrue="1">
      <formula>50</formula>
    </cfRule>
    <cfRule type="cellIs" priority="10" dxfId="0" operator="between" stopIfTrue="1">
      <formula>1</formula>
      <formula>50</formula>
    </cfRule>
  </conditionalFormatting>
  <conditionalFormatting sqref="D40">
    <cfRule type="cellIs" priority="11" dxfId="1" operator="greaterThan" stopIfTrue="1">
      <formula>60</formula>
    </cfRule>
    <cfRule type="cellIs" priority="12" dxfId="0" operator="between" stopIfTrue="1">
      <formula>1</formula>
      <formula>60</formula>
    </cfRule>
  </conditionalFormatting>
  <conditionalFormatting sqref="D79:E79">
    <cfRule type="cellIs" priority="1" dxfId="1" operator="greaterThan" stopIfTrue="1">
      <formula>320</formula>
    </cfRule>
    <cfRule type="cellIs" priority="2" dxfId="0" operator="between" stopIfTrue="1">
      <formula>1</formula>
      <formula>320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tabSelected="1" zoomScale="85" zoomScaleNormal="85" zoomScalePageLayoutView="0" workbookViewId="0" topLeftCell="A1">
      <pane ySplit="1" topLeftCell="A17" activePane="bottomLeft" state="frozen"/>
      <selection pane="topLeft" activeCell="H9" sqref="H9"/>
      <selection pane="bottomLeft" activeCell="B24" sqref="B24"/>
    </sheetView>
  </sheetViews>
  <sheetFormatPr defaultColWidth="9.140625" defaultRowHeight="12.75"/>
  <cols>
    <col min="1" max="1" width="3.57421875" style="12" bestFit="1" customWidth="1"/>
    <col min="2" max="2" width="28.140625" style="11" bestFit="1" customWidth="1"/>
    <col min="3" max="3" width="29.421875" style="11" customWidth="1"/>
    <col min="4" max="5" width="23.28125" style="11" customWidth="1"/>
    <col min="6" max="6" width="21.8515625" style="11" customWidth="1"/>
    <col min="7" max="7" width="21.7109375" style="11" customWidth="1"/>
    <col min="8" max="16384" width="9.140625" style="11" customWidth="1"/>
  </cols>
  <sheetData>
    <row r="1" spans="1:6" ht="31.5" customHeight="1">
      <c r="A1" s="130" t="s">
        <v>40</v>
      </c>
      <c r="B1" s="131"/>
      <c r="C1" s="131"/>
      <c r="D1" s="131"/>
      <c r="E1" s="131"/>
      <c r="F1" s="132"/>
    </row>
    <row r="2" spans="1:6" ht="34.5" customHeight="1">
      <c r="A2" s="38" t="s">
        <v>41</v>
      </c>
      <c r="B2" s="113" t="s">
        <v>160</v>
      </c>
      <c r="C2" s="114"/>
      <c r="D2" s="114"/>
      <c r="E2" s="114"/>
      <c r="F2" s="115"/>
    </row>
    <row r="3" spans="1:6" ht="34.5" customHeight="1">
      <c r="A3" s="42"/>
      <c r="B3" s="120" t="s">
        <v>136</v>
      </c>
      <c r="C3" s="121"/>
      <c r="D3" s="121"/>
      <c r="E3" s="121"/>
      <c r="F3" s="122"/>
    </row>
    <row r="4" spans="1:6" ht="34.5" customHeight="1">
      <c r="A4" s="49"/>
      <c r="B4" s="123" t="s">
        <v>42</v>
      </c>
      <c r="C4" s="124"/>
      <c r="D4" s="124"/>
      <c r="E4" s="124"/>
      <c r="F4" s="125"/>
    </row>
    <row r="5" spans="1:6" ht="181.5" customHeight="1">
      <c r="A5" s="49"/>
      <c r="B5" s="135"/>
      <c r="C5" s="136"/>
      <c r="D5" s="136"/>
      <c r="E5" s="136"/>
      <c r="F5" s="137"/>
    </row>
    <row r="6" spans="1:6" s="17" customFormat="1" ht="12.75">
      <c r="A6" s="49"/>
      <c r="B6" s="50"/>
      <c r="C6" s="50"/>
      <c r="D6" s="50"/>
      <c r="E6" s="50"/>
      <c r="F6" s="50"/>
    </row>
    <row r="7" spans="1:7" ht="50.25" customHeight="1">
      <c r="A7" s="19" t="s">
        <v>9</v>
      </c>
      <c r="B7" s="109" t="s">
        <v>159</v>
      </c>
      <c r="C7" s="109"/>
      <c r="D7" s="109"/>
      <c r="E7" s="109"/>
      <c r="F7" s="109"/>
      <c r="G7" s="109"/>
    </row>
    <row r="8" spans="1:7" ht="33" customHeight="1">
      <c r="A8" s="20"/>
      <c r="B8" s="61"/>
      <c r="C8" s="29">
        <v>2014</v>
      </c>
      <c r="D8" s="29">
        <v>2015</v>
      </c>
      <c r="E8" s="29">
        <v>2016</v>
      </c>
      <c r="F8" s="29">
        <v>2017</v>
      </c>
      <c r="G8" s="51" t="s">
        <v>43</v>
      </c>
    </row>
    <row r="9" spans="1:7" ht="25.5" customHeight="1">
      <c r="A9" s="20"/>
      <c r="B9" s="9" t="s">
        <v>44</v>
      </c>
      <c r="C9" s="26"/>
      <c r="D9" s="26"/>
      <c r="E9" s="26"/>
      <c r="F9" s="78"/>
      <c r="G9" s="79"/>
    </row>
    <row r="10" spans="1:7" ht="25.5" customHeight="1">
      <c r="A10" s="20"/>
      <c r="B10" s="9" t="s">
        <v>45</v>
      </c>
      <c r="C10" s="26"/>
      <c r="D10" s="26"/>
      <c r="E10" s="26"/>
      <c r="F10" s="80"/>
      <c r="G10" s="79"/>
    </row>
    <row r="11" spans="1:7" ht="25.5" customHeight="1">
      <c r="A11" s="20"/>
      <c r="B11" s="9" t="s">
        <v>46</v>
      </c>
      <c r="C11" s="26"/>
      <c r="D11" s="26"/>
      <c r="E11" s="26"/>
      <c r="F11" s="80"/>
      <c r="G11" s="79"/>
    </row>
    <row r="12" spans="1:7" ht="25.5" customHeight="1">
      <c r="A12" s="20"/>
      <c r="B12" s="9" t="s">
        <v>47</v>
      </c>
      <c r="C12" s="26"/>
      <c r="D12" s="26"/>
      <c r="E12" s="26"/>
      <c r="F12" s="80"/>
      <c r="G12" s="79"/>
    </row>
    <row r="13" spans="1:7" ht="25.5" customHeight="1">
      <c r="A13" s="20"/>
      <c r="B13" s="9" t="s">
        <v>48</v>
      </c>
      <c r="C13" s="26"/>
      <c r="D13" s="26"/>
      <c r="E13" s="26"/>
      <c r="F13" s="80"/>
      <c r="G13" s="79"/>
    </row>
    <row r="14" spans="1:7" ht="25.5" customHeight="1">
      <c r="A14" s="20"/>
      <c r="B14" s="9" t="s">
        <v>49</v>
      </c>
      <c r="C14" s="26"/>
      <c r="D14" s="26"/>
      <c r="E14" s="26"/>
      <c r="F14" s="80"/>
      <c r="G14" s="79"/>
    </row>
    <row r="15" spans="1:7" ht="25.5" customHeight="1">
      <c r="A15" s="20"/>
      <c r="B15" s="9" t="s">
        <v>50</v>
      </c>
      <c r="C15" s="26"/>
      <c r="D15" s="26"/>
      <c r="E15" s="26"/>
      <c r="F15" s="80"/>
      <c r="G15" s="79"/>
    </row>
    <row r="16" spans="1:7" ht="28.5" customHeight="1">
      <c r="A16" s="20"/>
      <c r="B16" s="9" t="s">
        <v>47</v>
      </c>
      <c r="C16" s="26"/>
      <c r="D16" s="26"/>
      <c r="E16" s="26"/>
      <c r="F16" s="80"/>
      <c r="G16" s="79"/>
    </row>
    <row r="17" spans="1:7" ht="28.5" customHeight="1">
      <c r="A17" s="20"/>
      <c r="B17" s="13" t="s">
        <v>51</v>
      </c>
      <c r="C17" s="81">
        <f>SUM(C9:C16)</f>
        <v>0</v>
      </c>
      <c r="D17" s="81">
        <f>SUM(D9:D16)</f>
        <v>0</v>
      </c>
      <c r="E17" s="81">
        <f>SUM(E9:E16)</f>
        <v>0</v>
      </c>
      <c r="F17" s="81">
        <f>SUM(F9:F16)</f>
        <v>0</v>
      </c>
      <c r="G17" s="81">
        <f>SUM(G9:G16)</f>
        <v>0</v>
      </c>
    </row>
    <row r="18" spans="1:6" s="17" customFormat="1" ht="28.5" customHeight="1">
      <c r="A18" s="20"/>
      <c r="B18" s="52"/>
      <c r="C18" s="46"/>
      <c r="D18" s="53"/>
      <c r="E18" s="54"/>
      <c r="F18" s="55"/>
    </row>
    <row r="19" spans="1:6" ht="34.5" customHeight="1">
      <c r="A19" s="19" t="s">
        <v>10</v>
      </c>
      <c r="B19" s="109" t="s">
        <v>158</v>
      </c>
      <c r="C19" s="109"/>
      <c r="D19" s="109"/>
      <c r="E19" s="109"/>
      <c r="F19" s="109"/>
    </row>
    <row r="20" spans="1:6" ht="34.5" customHeight="1">
      <c r="A20" s="42"/>
      <c r="B20" s="120" t="s">
        <v>135</v>
      </c>
      <c r="C20" s="121"/>
      <c r="D20" s="121"/>
      <c r="E20" s="121"/>
      <c r="F20" s="122"/>
    </row>
    <row r="21" spans="1:6" ht="34.5" customHeight="1">
      <c r="A21" s="49"/>
      <c r="B21" s="123" t="s">
        <v>52</v>
      </c>
      <c r="C21" s="124"/>
      <c r="D21" s="124"/>
      <c r="E21" s="124"/>
      <c r="F21" s="125"/>
    </row>
    <row r="22" spans="1:6" ht="120.75" customHeight="1">
      <c r="A22" s="49"/>
      <c r="B22" s="127"/>
      <c r="C22" s="128"/>
      <c r="D22" s="128"/>
      <c r="E22" s="128"/>
      <c r="F22" s="129"/>
    </row>
    <row r="23" spans="1:6" ht="22.5" customHeight="1">
      <c r="A23" s="20"/>
      <c r="B23" s="45" t="s">
        <v>53</v>
      </c>
      <c r="C23" s="45" t="s">
        <v>54</v>
      </c>
      <c r="D23" s="45" t="s">
        <v>156</v>
      </c>
      <c r="E23" s="45" t="s">
        <v>55</v>
      </c>
      <c r="F23" s="45" t="s">
        <v>56</v>
      </c>
    </row>
    <row r="24" spans="1:6" ht="25.5" customHeight="1">
      <c r="A24" s="20"/>
      <c r="B24" s="23">
        <v>2014</v>
      </c>
      <c r="C24" s="1"/>
      <c r="D24" s="26"/>
      <c r="E24" s="23"/>
      <c r="F24" s="2"/>
    </row>
    <row r="25" spans="1:6" ht="25.5" customHeight="1">
      <c r="A25" s="20"/>
      <c r="B25" s="23">
        <v>2015</v>
      </c>
      <c r="C25" s="1"/>
      <c r="D25" s="26"/>
      <c r="E25" s="23"/>
      <c r="F25" s="2"/>
    </row>
    <row r="26" spans="1:6" ht="25.5" customHeight="1">
      <c r="A26" s="20"/>
      <c r="B26" s="23">
        <v>2016</v>
      </c>
      <c r="C26" s="1"/>
      <c r="D26" s="26"/>
      <c r="E26" s="23"/>
      <c r="F26" s="2"/>
    </row>
    <row r="27" spans="1:6" ht="28.5" customHeight="1">
      <c r="A27" s="20"/>
      <c r="B27" s="23">
        <v>2017</v>
      </c>
      <c r="C27" s="1"/>
      <c r="D27" s="26"/>
      <c r="E27" s="23"/>
      <c r="F27" s="2"/>
    </row>
    <row r="28" spans="1:6" s="17" customFormat="1" ht="28.5" customHeight="1">
      <c r="A28" s="20"/>
      <c r="B28" s="46"/>
      <c r="C28" s="46"/>
      <c r="D28" s="53"/>
      <c r="E28" s="54"/>
      <c r="F28" s="55"/>
    </row>
    <row r="29" spans="1:7" ht="34.5" customHeight="1">
      <c r="A29" s="19" t="s">
        <v>11</v>
      </c>
      <c r="B29" s="109" t="s">
        <v>57</v>
      </c>
      <c r="C29" s="109"/>
      <c r="D29" s="109" t="s">
        <v>157</v>
      </c>
      <c r="E29" s="109"/>
      <c r="F29" s="27" t="s">
        <v>145</v>
      </c>
      <c r="G29" s="27" t="s">
        <v>115</v>
      </c>
    </row>
    <row r="30" spans="1:7" ht="150" customHeight="1">
      <c r="A30" s="20"/>
      <c r="B30" s="133" t="s">
        <v>58</v>
      </c>
      <c r="C30" s="134"/>
      <c r="D30" s="126"/>
      <c r="E30" s="126"/>
      <c r="F30" s="28"/>
      <c r="G30" s="28"/>
    </row>
    <row r="31" spans="1:7" ht="150" customHeight="1">
      <c r="A31" s="20"/>
      <c r="B31" s="133" t="s">
        <v>59</v>
      </c>
      <c r="C31" s="134"/>
      <c r="D31" s="126"/>
      <c r="E31" s="126"/>
      <c r="F31" s="28"/>
      <c r="G31" s="28"/>
    </row>
    <row r="32" spans="1:7" ht="150" customHeight="1">
      <c r="A32" s="20"/>
      <c r="B32" s="133" t="s">
        <v>60</v>
      </c>
      <c r="C32" s="134"/>
      <c r="D32" s="126"/>
      <c r="E32" s="126"/>
      <c r="F32" s="28"/>
      <c r="G32" s="28"/>
    </row>
    <row r="33" spans="1:7" ht="39.75" customHeight="1">
      <c r="A33" s="20"/>
      <c r="B33" s="133" t="s">
        <v>163</v>
      </c>
      <c r="C33" s="134"/>
      <c r="D33" s="126"/>
      <c r="E33" s="126"/>
      <c r="F33" s="28"/>
      <c r="G33" s="28"/>
    </row>
    <row r="34" spans="1:7" ht="150" customHeight="1">
      <c r="A34" s="20"/>
      <c r="B34" s="133" t="s">
        <v>162</v>
      </c>
      <c r="C34" s="134"/>
      <c r="D34" s="126"/>
      <c r="E34" s="126"/>
      <c r="F34" s="28"/>
      <c r="G34" s="28"/>
    </row>
    <row r="35" spans="1:7" ht="30.75" customHeight="1">
      <c r="A35" s="103"/>
      <c r="B35" s="103"/>
      <c r="C35" s="103"/>
      <c r="D35" s="117" t="s">
        <v>61</v>
      </c>
      <c r="E35" s="117"/>
      <c r="F35" s="7">
        <f>IF(SUM(F30:F34)&gt;160,160,SUM(F30:F34))</f>
        <v>0</v>
      </c>
      <c r="G35" s="7">
        <f>IF(SUM(G30:G34)&gt;160,160,SUM(G30:G34))</f>
        <v>0</v>
      </c>
    </row>
    <row r="36" spans="2:5" ht="12.75">
      <c r="B36" s="10"/>
      <c r="C36" s="10"/>
      <c r="D36" s="10"/>
      <c r="E36" s="10"/>
    </row>
    <row r="38" spans="3:7" ht="54" customHeight="1">
      <c r="C38" s="89"/>
      <c r="D38" s="138" t="s">
        <v>201</v>
      </c>
      <c r="E38" s="138"/>
      <c r="F38" s="3">
        <f>F35</f>
        <v>0</v>
      </c>
      <c r="G38" s="3">
        <f>G35</f>
        <v>0</v>
      </c>
    </row>
  </sheetData>
  <sheetProtection selectLockedCells="1"/>
  <mergeCells count="25">
    <mergeCell ref="D38:E38"/>
    <mergeCell ref="B31:C31"/>
    <mergeCell ref="D31:E31"/>
    <mergeCell ref="D29:E29"/>
    <mergeCell ref="B30:C30"/>
    <mergeCell ref="D35:E35"/>
    <mergeCell ref="A1:F1"/>
    <mergeCell ref="B34:C34"/>
    <mergeCell ref="D34:E34"/>
    <mergeCell ref="B32:C32"/>
    <mergeCell ref="D32:E32"/>
    <mergeCell ref="B33:C33"/>
    <mergeCell ref="B5:F5"/>
    <mergeCell ref="B29:C29"/>
    <mergeCell ref="D33:E33"/>
    <mergeCell ref="B21:F21"/>
    <mergeCell ref="B2:F2"/>
    <mergeCell ref="A35:C35"/>
    <mergeCell ref="B7:G7"/>
    <mergeCell ref="B19:F19"/>
    <mergeCell ref="B20:F20"/>
    <mergeCell ref="B3:F3"/>
    <mergeCell ref="B4:F4"/>
    <mergeCell ref="D30:E30"/>
    <mergeCell ref="B22:F22"/>
  </mergeCells>
  <conditionalFormatting sqref="F35:G35">
    <cfRule type="cellIs" priority="3" dxfId="1" operator="greaterThan" stopIfTrue="1">
      <formula>160</formula>
    </cfRule>
    <cfRule type="cellIs" priority="4" dxfId="0" operator="between" stopIfTrue="1">
      <formula>1</formula>
      <formula>160</formula>
    </cfRule>
  </conditionalFormatting>
  <conditionalFormatting sqref="F38:G38">
    <cfRule type="cellIs" priority="1" dxfId="1" operator="greaterThan" stopIfTrue="1">
      <formula>160</formula>
    </cfRule>
    <cfRule type="cellIs" priority="2" dxfId="0" operator="between" stopIfTrue="1">
      <formula>1</formula>
      <formula>160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45" r:id="rId1"/>
  <ignoredErrors>
    <ignoredError sqref="C17:F1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zoomScale="85" zoomScaleNormal="85" zoomScalePageLayoutView="0" workbookViewId="0" topLeftCell="A1">
      <pane ySplit="1" topLeftCell="A11" activePane="bottomLeft" state="frozen"/>
      <selection pane="topLeft" activeCell="H9" sqref="H9"/>
      <selection pane="bottomLeft" activeCell="G20" sqref="C20:G20"/>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9.7109375" style="11" bestFit="1" customWidth="1"/>
    <col min="6" max="6" width="17.00390625" style="11" customWidth="1"/>
    <col min="7" max="7" width="17.57421875" style="11" customWidth="1"/>
    <col min="8" max="16384" width="9.140625" style="11" customWidth="1"/>
  </cols>
  <sheetData>
    <row r="1" spans="1:6" ht="31.5" customHeight="1">
      <c r="A1" s="130" t="s">
        <v>198</v>
      </c>
      <c r="B1" s="131"/>
      <c r="C1" s="131"/>
      <c r="D1" s="131"/>
      <c r="E1" s="131"/>
      <c r="F1" s="132"/>
    </row>
    <row r="2" spans="1:6" ht="34.5" customHeight="1">
      <c r="A2" s="142" t="s">
        <v>199</v>
      </c>
      <c r="B2" s="143"/>
      <c r="C2" s="143"/>
      <c r="D2" s="143"/>
      <c r="E2" s="143"/>
      <c r="F2" s="144"/>
    </row>
    <row r="3" spans="1:6" ht="34.5" customHeight="1">
      <c r="A3" s="19" t="s">
        <v>62</v>
      </c>
      <c r="B3" s="113" t="s">
        <v>205</v>
      </c>
      <c r="C3" s="114"/>
      <c r="D3" s="114"/>
      <c r="E3" s="114"/>
      <c r="F3" s="115"/>
    </row>
    <row r="4" spans="1:6" ht="43.5" customHeight="1">
      <c r="A4" s="20"/>
      <c r="B4" s="56" t="s">
        <v>165</v>
      </c>
      <c r="C4" s="57" t="s">
        <v>63</v>
      </c>
      <c r="D4" s="29"/>
      <c r="E4" s="57" t="s">
        <v>64</v>
      </c>
      <c r="F4" s="30"/>
    </row>
    <row r="5" spans="1:6" ht="21" customHeight="1">
      <c r="A5" s="20"/>
      <c r="B5" s="158" t="s">
        <v>65</v>
      </c>
      <c r="C5" s="139" t="s">
        <v>66</v>
      </c>
      <c r="D5" s="140"/>
      <c r="E5" s="140"/>
      <c r="F5" s="141"/>
    </row>
    <row r="6" spans="1:6" ht="99.75" customHeight="1">
      <c r="A6" s="20"/>
      <c r="B6" s="159"/>
      <c r="C6" s="147"/>
      <c r="D6" s="148"/>
      <c r="E6" s="148"/>
      <c r="F6" s="149"/>
    </row>
    <row r="7" spans="1:6" ht="99.75" customHeight="1">
      <c r="A7" s="20"/>
      <c r="B7" s="9" t="s">
        <v>67</v>
      </c>
      <c r="C7" s="147"/>
      <c r="D7" s="148"/>
      <c r="E7" s="148"/>
      <c r="F7" s="149"/>
    </row>
    <row r="8" spans="1:6" ht="30" customHeight="1">
      <c r="A8" s="20"/>
      <c r="B8" s="9" t="s">
        <v>68</v>
      </c>
      <c r="C8" s="147"/>
      <c r="D8" s="148"/>
      <c r="E8" s="148"/>
      <c r="F8" s="149"/>
    </row>
    <row r="9" spans="1:6" ht="34.5" customHeight="1">
      <c r="A9" s="19" t="s">
        <v>12</v>
      </c>
      <c r="B9" s="113" t="s">
        <v>69</v>
      </c>
      <c r="C9" s="114"/>
      <c r="D9" s="114"/>
      <c r="E9" s="114"/>
      <c r="F9" s="115"/>
    </row>
    <row r="10" spans="1:6" ht="18.75" customHeight="1">
      <c r="A10" s="46"/>
      <c r="B10" s="156"/>
      <c r="C10" s="156"/>
      <c r="D10" s="157" t="s">
        <v>66</v>
      </c>
      <c r="E10" s="157"/>
      <c r="F10" s="157"/>
    </row>
    <row r="11" spans="1:6" ht="75" customHeight="1">
      <c r="A11" s="20"/>
      <c r="B11" s="145" t="s">
        <v>188</v>
      </c>
      <c r="C11" s="146"/>
      <c r="D11" s="147"/>
      <c r="E11" s="148"/>
      <c r="F11" s="149"/>
    </row>
    <row r="12" spans="1:6" ht="75" customHeight="1">
      <c r="A12" s="20"/>
      <c r="B12" s="145" t="s">
        <v>70</v>
      </c>
      <c r="C12" s="146"/>
      <c r="D12" s="147"/>
      <c r="E12" s="148"/>
      <c r="F12" s="149"/>
    </row>
    <row r="13" spans="1:6" ht="75" customHeight="1">
      <c r="A13" s="20"/>
      <c r="B13" s="145" t="s">
        <v>71</v>
      </c>
      <c r="C13" s="146"/>
      <c r="D13" s="147"/>
      <c r="E13" s="148"/>
      <c r="F13" s="149"/>
    </row>
    <row r="14" spans="1:6" ht="75" customHeight="1">
      <c r="A14" s="20"/>
      <c r="B14" s="145" t="s">
        <v>189</v>
      </c>
      <c r="C14" s="146"/>
      <c r="D14" s="147"/>
      <c r="E14" s="148"/>
      <c r="F14" s="149"/>
    </row>
    <row r="15" spans="1:7" ht="34.5" customHeight="1">
      <c r="A15" s="19" t="s">
        <v>13</v>
      </c>
      <c r="B15" s="27" t="s">
        <v>72</v>
      </c>
      <c r="C15" s="150" t="s">
        <v>157</v>
      </c>
      <c r="D15" s="151"/>
      <c r="E15" s="152"/>
      <c r="F15" s="84" t="s">
        <v>145</v>
      </c>
      <c r="G15" s="84" t="s">
        <v>115</v>
      </c>
    </row>
    <row r="16" spans="1:7" ht="75" customHeight="1">
      <c r="A16" s="20"/>
      <c r="B16" s="9" t="s">
        <v>200</v>
      </c>
      <c r="C16" s="153"/>
      <c r="D16" s="154"/>
      <c r="E16" s="155"/>
      <c r="F16" s="1"/>
      <c r="G16" s="1"/>
    </row>
    <row r="17" spans="1:7" ht="75" customHeight="1">
      <c r="A17" s="20"/>
      <c r="B17" s="9" t="s">
        <v>73</v>
      </c>
      <c r="C17" s="153"/>
      <c r="D17" s="154"/>
      <c r="E17" s="155"/>
      <c r="F17" s="1"/>
      <c r="G17" s="1"/>
    </row>
    <row r="18" spans="1:7" ht="37.5" customHeight="1">
      <c r="A18" s="20"/>
      <c r="B18" s="31"/>
      <c r="C18" s="160" t="s">
        <v>114</v>
      </c>
      <c r="D18" s="161"/>
      <c r="E18" s="162"/>
      <c r="F18" s="3">
        <f>IF(SUM(F16:F17)&gt;100,100,SUM(F16:F17))</f>
        <v>0</v>
      </c>
      <c r="G18" s="3">
        <f>IF(SUM(G16:G17)&gt;100,100,SUM(G16:G17))</f>
        <v>0</v>
      </c>
    </row>
    <row r="19" spans="1:6" s="17" customFormat="1" ht="28.5" customHeight="1">
      <c r="A19" s="20"/>
      <c r="B19" s="52"/>
      <c r="C19" s="46"/>
      <c r="D19" s="53"/>
      <c r="E19" s="54"/>
      <c r="F19" s="55"/>
    </row>
    <row r="20" spans="3:7" ht="78" customHeight="1">
      <c r="C20" s="138" t="s">
        <v>206</v>
      </c>
      <c r="D20" s="138"/>
      <c r="E20" s="138"/>
      <c r="F20" s="3">
        <f>F18</f>
        <v>0</v>
      </c>
      <c r="G20" s="3">
        <f>G18</f>
        <v>0</v>
      </c>
    </row>
  </sheetData>
  <sheetProtection selectLockedCells="1"/>
  <mergeCells count="24">
    <mergeCell ref="C20:E20"/>
    <mergeCell ref="B13:C13"/>
    <mergeCell ref="D13:F13"/>
    <mergeCell ref="B12:C12"/>
    <mergeCell ref="C6:F6"/>
    <mergeCell ref="C7:F7"/>
    <mergeCell ref="D11:F11"/>
    <mergeCell ref="D12:F12"/>
    <mergeCell ref="C18:E18"/>
    <mergeCell ref="C17:E17"/>
    <mergeCell ref="A1:F1"/>
    <mergeCell ref="C8:F8"/>
    <mergeCell ref="B9:F9"/>
    <mergeCell ref="B11:C11"/>
    <mergeCell ref="B3:F3"/>
    <mergeCell ref="B10:C10"/>
    <mergeCell ref="D10:F10"/>
    <mergeCell ref="B5:B6"/>
    <mergeCell ref="C5:F5"/>
    <mergeCell ref="A2:F2"/>
    <mergeCell ref="B14:C14"/>
    <mergeCell ref="D14:F14"/>
    <mergeCell ref="C15:E15"/>
    <mergeCell ref="C16:E16"/>
  </mergeCells>
  <conditionalFormatting sqref="F18:G18">
    <cfRule type="cellIs" priority="3" dxfId="1" operator="greaterThan" stopIfTrue="1">
      <formula>100</formula>
    </cfRule>
    <cfRule type="cellIs" priority="4" dxfId="0" operator="between" stopIfTrue="1">
      <formula>1</formula>
      <formula>100</formula>
    </cfRule>
  </conditionalFormatting>
  <conditionalFormatting sqref="F20:G20">
    <cfRule type="cellIs" priority="1" dxfId="1" operator="greaterThan" stopIfTrue="1">
      <formula>100</formula>
    </cfRule>
    <cfRule type="cellIs" priority="2"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pane ySplit="1" topLeftCell="A5" activePane="bottomLeft" state="frozen"/>
      <selection pane="topLeft" activeCell="H9" sqref="H9"/>
      <selection pane="bottomLeft" activeCell="E22" sqref="E22"/>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9.7109375" style="11" bestFit="1" customWidth="1"/>
    <col min="6" max="6" width="17.00390625" style="11" customWidth="1"/>
    <col min="7" max="7" width="13.140625" style="11" customWidth="1"/>
    <col min="8" max="16384" width="9.140625" style="11" customWidth="1"/>
  </cols>
  <sheetData>
    <row r="1" spans="1:6" ht="31.5" customHeight="1">
      <c r="A1" s="130" t="s">
        <v>74</v>
      </c>
      <c r="B1" s="131"/>
      <c r="C1" s="131"/>
      <c r="D1" s="131"/>
      <c r="E1" s="131"/>
      <c r="F1" s="132"/>
    </row>
    <row r="2" spans="1:6" ht="34.5" customHeight="1">
      <c r="A2" s="38" t="s">
        <v>75</v>
      </c>
      <c r="B2" s="113" t="s">
        <v>166</v>
      </c>
      <c r="C2" s="114"/>
      <c r="D2" s="114"/>
      <c r="E2" s="114"/>
      <c r="F2" s="115"/>
    </row>
    <row r="3" spans="1:7" ht="39.75" customHeight="1">
      <c r="A3" s="20"/>
      <c r="B3" s="45" t="s">
        <v>76</v>
      </c>
      <c r="C3" s="139" t="s">
        <v>66</v>
      </c>
      <c r="D3" s="140"/>
      <c r="E3" s="141"/>
      <c r="F3" s="83" t="s">
        <v>145</v>
      </c>
      <c r="G3" s="83" t="s">
        <v>115</v>
      </c>
    </row>
    <row r="4" spans="1:7" ht="39.75" customHeight="1">
      <c r="A4" s="20"/>
      <c r="B4" s="9" t="s">
        <v>77</v>
      </c>
      <c r="C4" s="163"/>
      <c r="D4" s="164"/>
      <c r="E4" s="164"/>
      <c r="F4" s="28"/>
      <c r="G4" s="28"/>
    </row>
    <row r="5" spans="1:7" ht="39.75" customHeight="1">
      <c r="A5" s="20"/>
      <c r="B5" s="9" t="s">
        <v>169</v>
      </c>
      <c r="C5" s="163"/>
      <c r="D5" s="164"/>
      <c r="E5" s="164"/>
      <c r="F5" s="28"/>
      <c r="G5" s="28"/>
    </row>
    <row r="6" spans="1:7" ht="39.75" customHeight="1">
      <c r="A6" s="20"/>
      <c r="B6" s="9" t="s">
        <v>78</v>
      </c>
      <c r="C6" s="163"/>
      <c r="D6" s="164"/>
      <c r="E6" s="165"/>
      <c r="F6" s="28"/>
      <c r="G6" s="28"/>
    </row>
    <row r="7" spans="1:7" ht="39.75" customHeight="1">
      <c r="A7" s="20"/>
      <c r="B7" s="9" t="s">
        <v>170</v>
      </c>
      <c r="C7" s="163"/>
      <c r="D7" s="164"/>
      <c r="E7" s="165"/>
      <c r="F7" s="28"/>
      <c r="G7" s="28"/>
    </row>
    <row r="8" spans="1:7" ht="39.75" customHeight="1">
      <c r="A8" s="20"/>
      <c r="B8" s="9" t="s">
        <v>79</v>
      </c>
      <c r="C8" s="163"/>
      <c r="D8" s="164"/>
      <c r="E8" s="165"/>
      <c r="F8" s="28"/>
      <c r="G8" s="28"/>
    </row>
    <row r="9" spans="1:7" ht="39.75" customHeight="1">
      <c r="A9" s="20"/>
      <c r="B9" s="9" t="s">
        <v>80</v>
      </c>
      <c r="C9" s="163"/>
      <c r="D9" s="164"/>
      <c r="E9" s="165"/>
      <c r="F9" s="28"/>
      <c r="G9" s="28"/>
    </row>
    <row r="10" spans="1:7" ht="39.75" customHeight="1">
      <c r="A10" s="20"/>
      <c r="B10" s="9" t="s">
        <v>81</v>
      </c>
      <c r="C10" s="163"/>
      <c r="D10" s="164"/>
      <c r="E10" s="165"/>
      <c r="F10" s="28"/>
      <c r="G10" s="28"/>
    </row>
    <row r="11" spans="1:7" ht="50.25" customHeight="1">
      <c r="A11" s="20"/>
      <c r="C11" s="160" t="s">
        <v>82</v>
      </c>
      <c r="D11" s="161"/>
      <c r="E11" s="161"/>
      <c r="F11" s="3">
        <f>IF(SUM(F4:F10)&gt;60,60,SUM(F4:F10))</f>
        <v>0</v>
      </c>
      <c r="G11" s="3">
        <f>IF(SUM(G4:G10)&gt;60,60,SUM(G4:G10))</f>
        <v>0</v>
      </c>
    </row>
    <row r="12" spans="1:6" ht="34.5" customHeight="1">
      <c r="A12" s="19" t="s">
        <v>14</v>
      </c>
      <c r="B12" s="113" t="s">
        <v>167</v>
      </c>
      <c r="C12" s="114"/>
      <c r="D12" s="114"/>
      <c r="E12" s="114"/>
      <c r="F12" s="115"/>
    </row>
    <row r="13" spans="1:7" ht="33.75" customHeight="1">
      <c r="A13" s="20"/>
      <c r="B13" s="82" t="s">
        <v>76</v>
      </c>
      <c r="C13" s="139" t="s">
        <v>66</v>
      </c>
      <c r="D13" s="140"/>
      <c r="E13" s="141"/>
      <c r="F13" s="83" t="s">
        <v>145</v>
      </c>
      <c r="G13" s="83" t="s">
        <v>115</v>
      </c>
    </row>
    <row r="14" spans="1:7" ht="39.75" customHeight="1">
      <c r="A14" s="20"/>
      <c r="B14" s="9" t="s">
        <v>129</v>
      </c>
      <c r="C14" s="163"/>
      <c r="D14" s="164"/>
      <c r="E14" s="164"/>
      <c r="F14" s="28"/>
      <c r="G14" s="28"/>
    </row>
    <row r="15" spans="1:7" ht="39.75" customHeight="1">
      <c r="A15" s="20"/>
      <c r="B15" s="9" t="s">
        <v>168</v>
      </c>
      <c r="C15" s="163"/>
      <c r="D15" s="164"/>
      <c r="E15" s="164"/>
      <c r="F15" s="28"/>
      <c r="G15" s="28"/>
    </row>
    <row r="16" spans="1:7" ht="52.5" customHeight="1">
      <c r="A16" s="20"/>
      <c r="C16" s="160" t="s">
        <v>83</v>
      </c>
      <c r="D16" s="161"/>
      <c r="E16" s="161"/>
      <c r="F16" s="3">
        <f>IF(SUM(F13:F15)&gt;40,40,SUM(F13:F15))</f>
        <v>0</v>
      </c>
      <c r="G16" s="3">
        <f>IF(SUM(G13:G15)&gt;40,40,SUM(G13:G15))</f>
        <v>0</v>
      </c>
    </row>
    <row r="19" spans="3:7" ht="49.5" customHeight="1">
      <c r="C19" s="166" t="s">
        <v>171</v>
      </c>
      <c r="D19" s="167"/>
      <c r="E19" s="167"/>
      <c r="F19" s="3">
        <f>F16+F11</f>
        <v>0</v>
      </c>
      <c r="G19" s="3">
        <f>G16+G11</f>
        <v>0</v>
      </c>
    </row>
  </sheetData>
  <sheetProtection selectLockedCells="1"/>
  <mergeCells count="17">
    <mergeCell ref="C19:E19"/>
    <mergeCell ref="B2:F2"/>
    <mergeCell ref="C3:E3"/>
    <mergeCell ref="C4:E4"/>
    <mergeCell ref="C15:E15"/>
    <mergeCell ref="C11:E11"/>
    <mergeCell ref="B12:F12"/>
    <mergeCell ref="C13:E13"/>
    <mergeCell ref="C14:E14"/>
    <mergeCell ref="C16:E16"/>
    <mergeCell ref="C10:E10"/>
    <mergeCell ref="A1:F1"/>
    <mergeCell ref="C5:E5"/>
    <mergeCell ref="C6:E6"/>
    <mergeCell ref="C7:E7"/>
    <mergeCell ref="C8:E8"/>
    <mergeCell ref="C9:E9"/>
  </mergeCells>
  <conditionalFormatting sqref="F11:G11">
    <cfRule type="cellIs" priority="1" dxfId="1" operator="greaterThan" stopIfTrue="1">
      <formula>60</formula>
    </cfRule>
    <cfRule type="cellIs" priority="2" dxfId="0" operator="between" stopIfTrue="1">
      <formula>1</formula>
      <formula>60</formula>
    </cfRule>
  </conditionalFormatting>
  <conditionalFormatting sqref="F16:G16">
    <cfRule type="cellIs" priority="3" dxfId="1" operator="greaterThan" stopIfTrue="1">
      <formula>40</formula>
    </cfRule>
    <cfRule type="cellIs" priority="4" dxfId="0" operator="between" stopIfTrue="1">
      <formula>1</formula>
      <formula>40</formula>
    </cfRule>
  </conditionalFormatting>
  <conditionalFormatting sqref="F19:G19">
    <cfRule type="cellIs" priority="5" dxfId="1" operator="greaterThan" stopIfTrue="1">
      <formula>100</formula>
    </cfRule>
    <cfRule type="cellIs" priority="6"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G64"/>
  <sheetViews>
    <sheetView showGridLines="0" zoomScale="85" zoomScaleNormal="85" zoomScalePageLayoutView="0" workbookViewId="0" topLeftCell="A1">
      <pane ySplit="1" topLeftCell="A55" activePane="bottomLeft" state="frozen"/>
      <selection pane="topLeft" activeCell="H9" sqref="H9"/>
      <selection pane="bottomLeft" activeCell="G64" sqref="C64:G64"/>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25.8515625" style="11" customWidth="1"/>
    <col min="6" max="6" width="17.00390625" style="11" customWidth="1"/>
    <col min="7" max="7" width="14.00390625" style="11" customWidth="1"/>
    <col min="8" max="16384" width="9.140625" style="11" customWidth="1"/>
  </cols>
  <sheetData>
    <row r="1" spans="1:6" ht="64.5" customHeight="1">
      <c r="A1" s="130" t="s">
        <v>137</v>
      </c>
      <c r="B1" s="131"/>
      <c r="C1" s="131"/>
      <c r="D1" s="131"/>
      <c r="E1" s="131"/>
      <c r="F1" s="132"/>
    </row>
    <row r="2" spans="1:6" ht="34.5" customHeight="1">
      <c r="A2" s="38" t="s">
        <v>84</v>
      </c>
      <c r="B2" s="170" t="s">
        <v>85</v>
      </c>
      <c r="C2" s="171"/>
      <c r="D2" s="171"/>
      <c r="E2" s="171"/>
      <c r="F2" s="172"/>
    </row>
    <row r="3" spans="1:6" ht="44.25" customHeight="1">
      <c r="A3" s="174" t="s">
        <v>130</v>
      </c>
      <c r="B3" s="175"/>
      <c r="C3" s="175"/>
      <c r="D3" s="175"/>
      <c r="E3" s="175"/>
      <c r="F3" s="176"/>
    </row>
    <row r="4" spans="1:6" ht="21" customHeight="1">
      <c r="A4" s="50"/>
      <c r="B4" s="173"/>
      <c r="C4" s="173"/>
      <c r="D4" s="173"/>
      <c r="E4" s="173"/>
      <c r="F4" s="58"/>
    </row>
    <row r="5" spans="1:7" ht="30" customHeight="1">
      <c r="A5" s="20"/>
      <c r="B5" s="59" t="s">
        <v>180</v>
      </c>
      <c r="C5" s="177" t="s">
        <v>66</v>
      </c>
      <c r="D5" s="177"/>
      <c r="E5" s="85" t="s">
        <v>86</v>
      </c>
      <c r="F5" s="83" t="s">
        <v>145</v>
      </c>
      <c r="G5" s="83" t="s">
        <v>115</v>
      </c>
    </row>
    <row r="6" spans="1:7" ht="25.5" customHeight="1">
      <c r="A6" s="20"/>
      <c r="B6" s="45" t="s">
        <v>173</v>
      </c>
      <c r="C6" s="156"/>
      <c r="D6" s="156"/>
      <c r="E6" s="156"/>
      <c r="F6" s="156"/>
      <c r="G6" s="61"/>
    </row>
    <row r="7" spans="1:7" ht="24" customHeight="1">
      <c r="A7" s="20"/>
      <c r="B7" s="1" t="s">
        <v>87</v>
      </c>
      <c r="C7" s="163"/>
      <c r="D7" s="164"/>
      <c r="E7" s="28"/>
      <c r="F7" s="28"/>
      <c r="G7" s="28"/>
    </row>
    <row r="8" spans="1:7" ht="24" customHeight="1">
      <c r="A8" s="20"/>
      <c r="B8" s="1" t="s">
        <v>88</v>
      </c>
      <c r="C8" s="163"/>
      <c r="D8" s="164"/>
      <c r="E8" s="28"/>
      <c r="F8" s="28"/>
      <c r="G8" s="28"/>
    </row>
    <row r="9" spans="1:7" ht="24" customHeight="1">
      <c r="A9" s="20"/>
      <c r="B9" s="1" t="s">
        <v>89</v>
      </c>
      <c r="C9" s="163"/>
      <c r="D9" s="164"/>
      <c r="E9" s="28"/>
      <c r="F9" s="28"/>
      <c r="G9" s="28"/>
    </row>
    <row r="10" spans="1:7" ht="24" customHeight="1">
      <c r="A10" s="20"/>
      <c r="B10" s="45" t="s">
        <v>90</v>
      </c>
      <c r="C10" s="156"/>
      <c r="D10" s="156"/>
      <c r="E10" s="156"/>
      <c r="F10" s="156"/>
      <c r="G10" s="61"/>
    </row>
    <row r="11" spans="1:7" ht="24" customHeight="1">
      <c r="A11" s="20"/>
      <c r="B11" s="1" t="s">
        <v>87</v>
      </c>
      <c r="C11" s="163"/>
      <c r="D11" s="164"/>
      <c r="E11" s="28"/>
      <c r="F11" s="28"/>
      <c r="G11" s="28"/>
    </row>
    <row r="12" spans="1:7" ht="24" customHeight="1">
      <c r="A12" s="20"/>
      <c r="B12" s="1" t="s">
        <v>88</v>
      </c>
      <c r="C12" s="163"/>
      <c r="D12" s="164"/>
      <c r="E12" s="28"/>
      <c r="F12" s="28"/>
      <c r="G12" s="28"/>
    </row>
    <row r="13" spans="1:7" ht="24" customHeight="1">
      <c r="A13" s="20"/>
      <c r="B13" s="1" t="s">
        <v>89</v>
      </c>
      <c r="C13" s="163"/>
      <c r="D13" s="164"/>
      <c r="E13" s="28"/>
      <c r="F13" s="28"/>
      <c r="G13" s="28"/>
    </row>
    <row r="14" spans="1:7" ht="24" customHeight="1">
      <c r="A14" s="20"/>
      <c r="B14" s="45" t="s">
        <v>175</v>
      </c>
      <c r="C14" s="156"/>
      <c r="D14" s="156"/>
      <c r="E14" s="156"/>
      <c r="F14" s="156"/>
      <c r="G14" s="61"/>
    </row>
    <row r="15" spans="1:7" ht="24" customHeight="1">
      <c r="A15" s="20"/>
      <c r="B15" s="1" t="s">
        <v>87</v>
      </c>
      <c r="C15" s="163"/>
      <c r="D15" s="164"/>
      <c r="E15" s="28"/>
      <c r="F15" s="28"/>
      <c r="G15" s="28"/>
    </row>
    <row r="16" spans="1:7" ht="24" customHeight="1">
      <c r="A16" s="20"/>
      <c r="B16" s="1" t="s">
        <v>88</v>
      </c>
      <c r="C16" s="163"/>
      <c r="D16" s="164"/>
      <c r="E16" s="28"/>
      <c r="F16" s="28"/>
      <c r="G16" s="28"/>
    </row>
    <row r="17" spans="1:7" ht="24" customHeight="1">
      <c r="A17" s="20"/>
      <c r="B17" s="1" t="s">
        <v>89</v>
      </c>
      <c r="C17" s="163"/>
      <c r="D17" s="164"/>
      <c r="E17" s="28"/>
      <c r="F17" s="28"/>
      <c r="G17" s="28"/>
    </row>
    <row r="18" spans="1:7" ht="24" customHeight="1">
      <c r="A18" s="20"/>
      <c r="B18" s="45" t="s">
        <v>91</v>
      </c>
      <c r="C18" s="156"/>
      <c r="D18" s="156"/>
      <c r="E18" s="156"/>
      <c r="F18" s="156"/>
      <c r="G18" s="61"/>
    </row>
    <row r="19" spans="1:7" ht="24" customHeight="1">
      <c r="A19" s="20"/>
      <c r="B19" s="1" t="s">
        <v>87</v>
      </c>
      <c r="C19" s="163"/>
      <c r="D19" s="164"/>
      <c r="E19" s="28"/>
      <c r="F19" s="28"/>
      <c r="G19" s="28"/>
    </row>
    <row r="20" spans="1:7" ht="24" customHeight="1">
      <c r="A20" s="20"/>
      <c r="B20" s="1" t="s">
        <v>88</v>
      </c>
      <c r="C20" s="163"/>
      <c r="D20" s="164"/>
      <c r="E20" s="28"/>
      <c r="F20" s="28"/>
      <c r="G20" s="28"/>
    </row>
    <row r="21" spans="1:7" ht="24" customHeight="1">
      <c r="A21" s="20"/>
      <c r="B21" s="1" t="s">
        <v>89</v>
      </c>
      <c r="C21" s="163"/>
      <c r="D21" s="164"/>
      <c r="E21" s="28"/>
      <c r="F21" s="28"/>
      <c r="G21" s="28"/>
    </row>
    <row r="22" spans="1:7" ht="39.75" customHeight="1">
      <c r="A22" s="20"/>
      <c r="B22" s="45" t="s">
        <v>174</v>
      </c>
      <c r="C22" s="156"/>
      <c r="D22" s="156"/>
      <c r="E22" s="156"/>
      <c r="F22" s="156"/>
      <c r="G22" s="61"/>
    </row>
    <row r="23" spans="1:7" ht="24" customHeight="1">
      <c r="A23" s="20"/>
      <c r="B23" s="1" t="s">
        <v>87</v>
      </c>
      <c r="C23" s="163"/>
      <c r="D23" s="164"/>
      <c r="E23" s="28"/>
      <c r="F23" s="28"/>
      <c r="G23" s="28"/>
    </row>
    <row r="24" spans="1:7" ht="24" customHeight="1">
      <c r="A24" s="20"/>
      <c r="B24" s="1" t="s">
        <v>88</v>
      </c>
      <c r="C24" s="163"/>
      <c r="D24" s="164"/>
      <c r="E24" s="28"/>
      <c r="F24" s="28"/>
      <c r="G24" s="28"/>
    </row>
    <row r="25" spans="1:7" ht="24" customHeight="1">
      <c r="A25" s="20"/>
      <c r="B25" s="1" t="s">
        <v>89</v>
      </c>
      <c r="C25" s="163"/>
      <c r="D25" s="164"/>
      <c r="E25" s="28"/>
      <c r="F25" s="28"/>
      <c r="G25" s="28"/>
    </row>
    <row r="26" spans="1:7" ht="38.25" customHeight="1">
      <c r="A26" s="20"/>
      <c r="C26" s="168" t="s">
        <v>82</v>
      </c>
      <c r="D26" s="169"/>
      <c r="E26" s="169"/>
      <c r="F26" s="32">
        <f>IF(SUM(F6:F25)&gt;60,60,SUM(F6:F25))</f>
        <v>0</v>
      </c>
      <c r="G26" s="3">
        <f>IF(SUM(G6:G25)&gt;60,60,SUM(G6:G25))</f>
        <v>0</v>
      </c>
    </row>
    <row r="27" spans="1:6" ht="22.5" customHeight="1">
      <c r="A27" s="20"/>
      <c r="B27" s="181" t="s">
        <v>176</v>
      </c>
      <c r="C27" s="110"/>
      <c r="D27" s="110"/>
      <c r="E27" s="110"/>
      <c r="F27" s="110"/>
    </row>
    <row r="28" spans="1:6" ht="50.25" customHeight="1">
      <c r="A28" s="20"/>
      <c r="B28" s="106"/>
      <c r="C28" s="106"/>
      <c r="D28" s="106"/>
      <c r="E28" s="106"/>
      <c r="F28" s="106"/>
    </row>
    <row r="29" spans="1:6" ht="34.5" customHeight="1">
      <c r="A29" s="38" t="s">
        <v>15</v>
      </c>
      <c r="B29" s="113" t="s">
        <v>92</v>
      </c>
      <c r="C29" s="114"/>
      <c r="D29" s="114"/>
      <c r="E29" s="114"/>
      <c r="F29" s="115"/>
    </row>
    <row r="30" spans="1:7" ht="30.75" customHeight="1">
      <c r="A30" s="20"/>
      <c r="B30" s="133" t="s">
        <v>177</v>
      </c>
      <c r="C30" s="173"/>
      <c r="D30" s="173"/>
      <c r="E30" s="134"/>
      <c r="F30" s="83" t="s">
        <v>145</v>
      </c>
      <c r="G30" s="83" t="s">
        <v>115</v>
      </c>
    </row>
    <row r="31" spans="1:7" ht="21" customHeight="1">
      <c r="A31" s="20"/>
      <c r="B31" s="147" t="s">
        <v>87</v>
      </c>
      <c r="C31" s="148"/>
      <c r="D31" s="148"/>
      <c r="E31" s="149"/>
      <c r="F31" s="28"/>
      <c r="G31" s="28"/>
    </row>
    <row r="32" spans="1:7" ht="21" customHeight="1">
      <c r="A32" s="20"/>
      <c r="B32" s="147" t="s">
        <v>88</v>
      </c>
      <c r="C32" s="148"/>
      <c r="D32" s="148"/>
      <c r="E32" s="149"/>
      <c r="F32" s="28"/>
      <c r="G32" s="28"/>
    </row>
    <row r="33" spans="1:7" ht="21" customHeight="1">
      <c r="A33" s="20"/>
      <c r="B33" s="147" t="s">
        <v>89</v>
      </c>
      <c r="C33" s="148"/>
      <c r="D33" s="148"/>
      <c r="E33" s="149"/>
      <c r="F33" s="28"/>
      <c r="G33" s="28"/>
    </row>
    <row r="34" spans="1:7" ht="31.5" customHeight="1">
      <c r="A34" s="20"/>
      <c r="B34" s="133" t="s">
        <v>179</v>
      </c>
      <c r="C34" s="173"/>
      <c r="D34" s="173"/>
      <c r="E34" s="134"/>
      <c r="F34" s="60"/>
      <c r="G34" s="60"/>
    </row>
    <row r="35" spans="1:7" ht="21" customHeight="1">
      <c r="A35" s="20"/>
      <c r="B35" s="147" t="s">
        <v>87</v>
      </c>
      <c r="C35" s="148"/>
      <c r="D35" s="148"/>
      <c r="E35" s="149"/>
      <c r="F35" s="28"/>
      <c r="G35" s="28"/>
    </row>
    <row r="36" spans="1:7" ht="21" customHeight="1">
      <c r="A36" s="20"/>
      <c r="B36" s="147" t="s">
        <v>88</v>
      </c>
      <c r="C36" s="148"/>
      <c r="D36" s="148"/>
      <c r="E36" s="149"/>
      <c r="F36" s="28"/>
      <c r="G36" s="28"/>
    </row>
    <row r="37" spans="1:7" ht="21" customHeight="1">
      <c r="A37" s="20"/>
      <c r="B37" s="147" t="s">
        <v>89</v>
      </c>
      <c r="C37" s="148"/>
      <c r="D37" s="148"/>
      <c r="E37" s="149"/>
      <c r="F37" s="28"/>
      <c r="G37" s="28"/>
    </row>
    <row r="38" spans="1:7" ht="21" customHeight="1">
      <c r="A38" s="20"/>
      <c r="B38" s="133" t="s">
        <v>178</v>
      </c>
      <c r="C38" s="173"/>
      <c r="D38" s="173"/>
      <c r="E38" s="134"/>
      <c r="F38" s="60"/>
      <c r="G38" s="60"/>
    </row>
    <row r="39" spans="1:7" ht="21" customHeight="1">
      <c r="A39" s="20"/>
      <c r="B39" s="147" t="s">
        <v>87</v>
      </c>
      <c r="C39" s="148"/>
      <c r="D39" s="148"/>
      <c r="E39" s="149"/>
      <c r="F39" s="28"/>
      <c r="G39" s="28"/>
    </row>
    <row r="40" spans="1:7" ht="21" customHeight="1">
      <c r="A40" s="20"/>
      <c r="B40" s="147" t="s">
        <v>88</v>
      </c>
      <c r="C40" s="148"/>
      <c r="D40" s="148"/>
      <c r="E40" s="149"/>
      <c r="F40" s="28"/>
      <c r="G40" s="28"/>
    </row>
    <row r="41" spans="1:7" ht="21" customHeight="1">
      <c r="A41" s="20"/>
      <c r="B41" s="147" t="s">
        <v>89</v>
      </c>
      <c r="C41" s="148"/>
      <c r="D41" s="148"/>
      <c r="E41" s="149"/>
      <c r="F41" s="28"/>
      <c r="G41" s="28"/>
    </row>
    <row r="42" spans="1:7" ht="84.75" customHeight="1">
      <c r="A42" s="20"/>
      <c r="B42" s="77" t="s">
        <v>134</v>
      </c>
      <c r="C42" s="160" t="s">
        <v>83</v>
      </c>
      <c r="D42" s="161"/>
      <c r="E42" s="161"/>
      <c r="F42" s="3">
        <f>IF(SUM(F31:F41)&gt;40,40,SUM(F31:F41))</f>
        <v>0</v>
      </c>
      <c r="G42" s="3">
        <f>IF(SUM(G31:G41)&gt;40,40,SUM(G31:G41))</f>
        <v>0</v>
      </c>
    </row>
    <row r="43" spans="1:6" ht="34.5" customHeight="1">
      <c r="A43" s="38" t="s">
        <v>16</v>
      </c>
      <c r="B43" s="170" t="s">
        <v>93</v>
      </c>
      <c r="C43" s="171"/>
      <c r="D43" s="171"/>
      <c r="E43" s="171"/>
      <c r="F43" s="172"/>
    </row>
    <row r="44" spans="1:6" ht="44.25" customHeight="1">
      <c r="A44" s="174" t="s">
        <v>131</v>
      </c>
      <c r="B44" s="175"/>
      <c r="C44" s="175"/>
      <c r="D44" s="175"/>
      <c r="E44" s="175"/>
      <c r="F44" s="176"/>
    </row>
    <row r="45" spans="1:6" ht="21" customHeight="1">
      <c r="A45" s="50"/>
      <c r="B45" s="173"/>
      <c r="C45" s="173"/>
      <c r="D45" s="173"/>
      <c r="E45" s="173"/>
      <c r="F45" s="58"/>
    </row>
    <row r="46" spans="1:7" ht="39.75" customHeight="1">
      <c r="A46" s="20"/>
      <c r="B46" s="87" t="s">
        <v>181</v>
      </c>
      <c r="C46" s="185" t="s">
        <v>94</v>
      </c>
      <c r="D46" s="185"/>
      <c r="E46" s="86" t="s">
        <v>95</v>
      </c>
      <c r="F46" s="83" t="s">
        <v>145</v>
      </c>
      <c r="G46" s="83" t="s">
        <v>115</v>
      </c>
    </row>
    <row r="47" spans="1:7" ht="39.75" customHeight="1">
      <c r="A47" s="20"/>
      <c r="B47" s="9" t="s">
        <v>96</v>
      </c>
      <c r="C47" s="163"/>
      <c r="D47" s="164"/>
      <c r="E47" s="28"/>
      <c r="F47" s="28"/>
      <c r="G47" s="28"/>
    </row>
    <row r="48" spans="1:7" ht="39.75" customHeight="1">
      <c r="A48" s="20"/>
      <c r="B48" s="9" t="s">
        <v>97</v>
      </c>
      <c r="C48" s="163"/>
      <c r="D48" s="164"/>
      <c r="E48" s="28"/>
      <c r="F48" s="28"/>
      <c r="G48" s="28"/>
    </row>
    <row r="49" spans="1:7" ht="39.75" customHeight="1">
      <c r="A49" s="20"/>
      <c r="B49" s="9" t="s">
        <v>98</v>
      </c>
      <c r="C49" s="163"/>
      <c r="D49" s="164"/>
      <c r="E49" s="28"/>
      <c r="F49" s="28"/>
      <c r="G49" s="28"/>
    </row>
    <row r="50" spans="1:7" ht="39.75" customHeight="1">
      <c r="A50" s="20"/>
      <c r="B50" s="9" t="s">
        <v>99</v>
      </c>
      <c r="C50" s="163"/>
      <c r="D50" s="164"/>
      <c r="E50" s="28"/>
      <c r="F50" s="28"/>
      <c r="G50" s="28"/>
    </row>
    <row r="51" spans="1:7" ht="39.75" customHeight="1">
      <c r="A51" s="20"/>
      <c r="B51" s="9" t="s">
        <v>39</v>
      </c>
      <c r="C51" s="186"/>
      <c r="D51" s="187"/>
      <c r="E51" s="28"/>
      <c r="F51" s="28"/>
      <c r="G51" s="28"/>
    </row>
    <row r="52" spans="3:7" ht="36.75" customHeight="1">
      <c r="C52" s="160" t="s">
        <v>106</v>
      </c>
      <c r="D52" s="161"/>
      <c r="E52" s="161"/>
      <c r="F52" s="3">
        <f>IF(SUM(F47:F51)&gt;50,50,SUM(F47:F51))</f>
        <v>0</v>
      </c>
      <c r="G52" s="3">
        <f>IF(SUM(G47:G51)&gt;50,50,SUM(G47:G51))</f>
        <v>0</v>
      </c>
    </row>
    <row r="53" spans="1:6" ht="34.5" customHeight="1">
      <c r="A53" s="38" t="s">
        <v>17</v>
      </c>
      <c r="B53" s="170" t="s">
        <v>100</v>
      </c>
      <c r="C53" s="171"/>
      <c r="D53" s="171"/>
      <c r="E53" s="171"/>
      <c r="F53" s="172"/>
    </row>
    <row r="54" spans="1:6" ht="44.25" customHeight="1">
      <c r="A54" s="176" t="s">
        <v>101</v>
      </c>
      <c r="B54" s="176"/>
      <c r="C54" s="176"/>
      <c r="D54" s="176"/>
      <c r="E54" s="176"/>
      <c r="F54" s="176"/>
    </row>
    <row r="55" spans="1:7" ht="31.5" customHeight="1">
      <c r="A55" s="50"/>
      <c r="B55" s="104" t="s">
        <v>102</v>
      </c>
      <c r="C55" s="104"/>
      <c r="D55" s="104"/>
      <c r="E55" s="104"/>
      <c r="F55" s="83" t="s">
        <v>145</v>
      </c>
      <c r="G55" s="83" t="s">
        <v>115</v>
      </c>
    </row>
    <row r="56" spans="1:7" ht="24" customHeight="1">
      <c r="A56" s="20"/>
      <c r="B56" s="182" t="s">
        <v>103</v>
      </c>
      <c r="C56" s="183"/>
      <c r="D56" s="183"/>
      <c r="E56" s="184"/>
      <c r="F56" s="28"/>
      <c r="G56" s="28"/>
    </row>
    <row r="57" spans="1:7" ht="24" customHeight="1">
      <c r="A57" s="20"/>
      <c r="B57" s="182" t="s">
        <v>104</v>
      </c>
      <c r="C57" s="183"/>
      <c r="D57" s="183"/>
      <c r="E57" s="184"/>
      <c r="F57" s="28"/>
      <c r="G57" s="28"/>
    </row>
    <row r="58" spans="1:7" ht="24" customHeight="1">
      <c r="A58" s="20"/>
      <c r="B58" s="182" t="s">
        <v>105</v>
      </c>
      <c r="C58" s="183"/>
      <c r="D58" s="183"/>
      <c r="E58" s="184"/>
      <c r="F58" s="28"/>
      <c r="G58" s="28"/>
    </row>
    <row r="59" spans="1:7" ht="24" customHeight="1">
      <c r="A59" s="20"/>
      <c r="B59" s="178" t="s">
        <v>116</v>
      </c>
      <c r="C59" s="179"/>
      <c r="D59" s="179"/>
      <c r="E59" s="180"/>
      <c r="F59" s="28"/>
      <c r="G59" s="28"/>
    </row>
    <row r="60" spans="1:7" ht="24" customHeight="1">
      <c r="A60" s="20"/>
      <c r="B60" s="178" t="s">
        <v>117</v>
      </c>
      <c r="C60" s="179"/>
      <c r="D60" s="179"/>
      <c r="E60" s="180"/>
      <c r="F60" s="28"/>
      <c r="G60" s="28"/>
    </row>
    <row r="61" spans="3:7" ht="36.75" customHeight="1">
      <c r="C61" s="160" t="s">
        <v>106</v>
      </c>
      <c r="D61" s="161"/>
      <c r="E61" s="161"/>
      <c r="F61" s="3">
        <f>IF(SUM(F56:F60)&gt;50,50,SUM(F56:F60))</f>
        <v>0</v>
      </c>
      <c r="G61" s="3">
        <f>IF(SUM(G56:G60)&gt;50,50,SUM(G56:G60))</f>
        <v>0</v>
      </c>
    </row>
    <row r="64" spans="3:7" ht="84.75" customHeight="1">
      <c r="C64" s="166" t="s">
        <v>172</v>
      </c>
      <c r="D64" s="167"/>
      <c r="E64" s="167"/>
      <c r="F64" s="3">
        <f>F61+F52+F42+F26</f>
        <v>0</v>
      </c>
      <c r="G64" s="3">
        <f>G61+G52+G42+G26</f>
        <v>0</v>
      </c>
    </row>
  </sheetData>
  <sheetProtection selectLockedCells="1"/>
  <mergeCells count="67">
    <mergeCell ref="C48:D48"/>
    <mergeCell ref="B43:F43"/>
    <mergeCell ref="B31:E31"/>
    <mergeCell ref="A44:F44"/>
    <mergeCell ref="C42:E42"/>
    <mergeCell ref="A54:F54"/>
    <mergeCell ref="B45:E45"/>
    <mergeCell ref="C51:D51"/>
    <mergeCell ref="B38:E38"/>
    <mergeCell ref="B39:E39"/>
    <mergeCell ref="B55:E55"/>
    <mergeCell ref="B41:E41"/>
    <mergeCell ref="B35:E35"/>
    <mergeCell ref="B36:E36"/>
    <mergeCell ref="C46:D46"/>
    <mergeCell ref="B53:F53"/>
    <mergeCell ref="C49:D49"/>
    <mergeCell ref="C47:D47"/>
    <mergeCell ref="C50:D50"/>
    <mergeCell ref="C52:E52"/>
    <mergeCell ref="B32:E32"/>
    <mergeCell ref="B33:E33"/>
    <mergeCell ref="B28:F28"/>
    <mergeCell ref="B27:F27"/>
    <mergeCell ref="B34:E34"/>
    <mergeCell ref="C64:E64"/>
    <mergeCell ref="C61:E61"/>
    <mergeCell ref="B56:E56"/>
    <mergeCell ref="B57:E57"/>
    <mergeCell ref="B58:E58"/>
    <mergeCell ref="B60:E60"/>
    <mergeCell ref="B59:E59"/>
    <mergeCell ref="C20:D20"/>
    <mergeCell ref="B37:E37"/>
    <mergeCell ref="E22:F22"/>
    <mergeCell ref="E18:F18"/>
    <mergeCell ref="C21:D21"/>
    <mergeCell ref="C22:D22"/>
    <mergeCell ref="C24:D24"/>
    <mergeCell ref="C25:D25"/>
    <mergeCell ref="C14:D14"/>
    <mergeCell ref="C6:D6"/>
    <mergeCell ref="C7:D7"/>
    <mergeCell ref="E6:F6"/>
    <mergeCell ref="C19:D19"/>
    <mergeCell ref="C17:D17"/>
    <mergeCell ref="C18:D18"/>
    <mergeCell ref="A3:F3"/>
    <mergeCell ref="C23:D23"/>
    <mergeCell ref="B4:E4"/>
    <mergeCell ref="C15:D15"/>
    <mergeCell ref="E10:F10"/>
    <mergeCell ref="E14:F14"/>
    <mergeCell ref="C5:D5"/>
    <mergeCell ref="C11:D11"/>
    <mergeCell ref="C12:D12"/>
    <mergeCell ref="C13:D13"/>
    <mergeCell ref="A1:F1"/>
    <mergeCell ref="C10:D10"/>
    <mergeCell ref="B40:E40"/>
    <mergeCell ref="C26:E26"/>
    <mergeCell ref="B29:F29"/>
    <mergeCell ref="C16:D16"/>
    <mergeCell ref="B2:F2"/>
    <mergeCell ref="C8:D8"/>
    <mergeCell ref="C9:D9"/>
    <mergeCell ref="B30:E30"/>
  </mergeCells>
  <conditionalFormatting sqref="F42:G42">
    <cfRule type="cellIs" priority="1" dxfId="1" operator="greaterThan" stopIfTrue="1">
      <formula>40</formula>
    </cfRule>
    <cfRule type="cellIs" priority="2" dxfId="0" operator="between" stopIfTrue="1">
      <formula>1</formula>
      <formula>40</formula>
    </cfRule>
  </conditionalFormatting>
  <conditionalFormatting sqref="F26:G26">
    <cfRule type="cellIs" priority="3" dxfId="1" operator="greaterThan" stopIfTrue="1">
      <formula>60</formula>
    </cfRule>
    <cfRule type="cellIs" priority="4" dxfId="0" operator="between" stopIfTrue="1">
      <formula>1</formula>
      <formula>60</formula>
    </cfRule>
  </conditionalFormatting>
  <conditionalFormatting sqref="F52:G52 F61:G61">
    <cfRule type="cellIs" priority="5" dxfId="1" operator="greaterThan" stopIfTrue="1">
      <formula>50</formula>
    </cfRule>
    <cfRule type="cellIs" priority="6" dxfId="0" operator="between" stopIfTrue="1">
      <formula>1</formula>
      <formula>50</formula>
    </cfRule>
  </conditionalFormatting>
  <conditionalFormatting sqref="F64:G64">
    <cfRule type="cellIs" priority="7" dxfId="1" operator="greaterThan" stopIfTrue="1">
      <formula>200</formula>
    </cfRule>
    <cfRule type="cellIs" priority="8" dxfId="0" operator="between" stopIfTrue="1">
      <formula>1</formula>
      <formula>200</formula>
    </cfRule>
  </conditionalFormatting>
  <printOptions horizontalCentered="1"/>
  <pageMargins left="0.2362204724409449" right="0.2755905511811024" top="0.3937007874015748" bottom="0.3937007874015748" header="0.5118110236220472" footer="0.5118110236220472"/>
  <pageSetup fitToHeight="2"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G17"/>
  <sheetViews>
    <sheetView showGridLines="0" zoomScale="85" zoomScaleNormal="85" zoomScalePageLayoutView="0" workbookViewId="0" topLeftCell="A1">
      <pane ySplit="1" topLeftCell="A8" activePane="bottomLeft" state="frozen"/>
      <selection pane="topLeft" activeCell="H9" sqref="H9"/>
      <selection pane="bottomLeft" activeCell="C24" sqref="C24"/>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25.8515625" style="11" customWidth="1"/>
    <col min="6" max="6" width="20.421875" style="11" customWidth="1"/>
    <col min="7" max="7" width="18.8515625" style="11" customWidth="1"/>
    <col min="8" max="16384" width="9.140625" style="11" customWidth="1"/>
  </cols>
  <sheetData>
    <row r="1" spans="1:6" ht="64.5" customHeight="1">
      <c r="A1" s="130" t="s">
        <v>107</v>
      </c>
      <c r="B1" s="131"/>
      <c r="C1" s="131"/>
      <c r="D1" s="131"/>
      <c r="E1" s="131"/>
      <c r="F1" s="132"/>
    </row>
    <row r="2" spans="1:6" ht="44.25" customHeight="1">
      <c r="A2" s="174" t="s">
        <v>132</v>
      </c>
      <c r="B2" s="176"/>
      <c r="C2" s="176"/>
      <c r="D2" s="176"/>
      <c r="E2" s="176"/>
      <c r="F2" s="176"/>
    </row>
    <row r="3" spans="1:7" ht="34.5" customHeight="1">
      <c r="A3" s="20"/>
      <c r="B3" s="59" t="s">
        <v>108</v>
      </c>
      <c r="C3" s="139" t="s">
        <v>109</v>
      </c>
      <c r="D3" s="141"/>
      <c r="E3" s="85" t="s">
        <v>110</v>
      </c>
      <c r="F3" s="83" t="s">
        <v>197</v>
      </c>
      <c r="G3" s="83" t="s">
        <v>115</v>
      </c>
    </row>
    <row r="4" spans="1:7" ht="19.5" customHeight="1">
      <c r="A4" s="20"/>
      <c r="B4" s="59" t="s">
        <v>190</v>
      </c>
      <c r="C4" s="188"/>
      <c r="D4" s="188"/>
      <c r="E4" s="188"/>
      <c r="F4" s="188"/>
      <c r="G4" s="88"/>
    </row>
    <row r="5" spans="1:7" ht="177" customHeight="1">
      <c r="A5" s="20"/>
      <c r="B5" s="9" t="s">
        <v>191</v>
      </c>
      <c r="C5" s="163"/>
      <c r="D5" s="164"/>
      <c r="E5" s="28"/>
      <c r="F5" s="28"/>
      <c r="G5" s="28"/>
    </row>
    <row r="6" spans="1:7" ht="19.5" customHeight="1">
      <c r="A6" s="20"/>
      <c r="B6" s="59" t="s">
        <v>192</v>
      </c>
      <c r="C6" s="188"/>
      <c r="D6" s="188"/>
      <c r="E6" s="188"/>
      <c r="F6" s="188"/>
      <c r="G6" s="88"/>
    </row>
    <row r="7" spans="1:7" ht="177" customHeight="1">
      <c r="A7" s="20"/>
      <c r="B7" s="9" t="s">
        <v>111</v>
      </c>
      <c r="C7" s="163"/>
      <c r="D7" s="164"/>
      <c r="E7" s="28"/>
      <c r="F7" s="28"/>
      <c r="G7" s="28"/>
    </row>
    <row r="8" spans="1:7" ht="19.5" customHeight="1">
      <c r="A8" s="20"/>
      <c r="B8" s="59" t="s">
        <v>193</v>
      </c>
      <c r="C8" s="188"/>
      <c r="D8" s="188"/>
      <c r="E8" s="188"/>
      <c r="F8" s="188"/>
      <c r="G8" s="88"/>
    </row>
    <row r="9" spans="1:7" ht="177" customHeight="1">
      <c r="A9" s="20"/>
      <c r="B9" s="9" t="s">
        <v>194</v>
      </c>
      <c r="C9" s="163"/>
      <c r="D9" s="164"/>
      <c r="E9" s="28"/>
      <c r="F9" s="28"/>
      <c r="G9" s="28"/>
    </row>
    <row r="10" spans="1:7" ht="19.5" customHeight="1">
      <c r="A10" s="20"/>
      <c r="B10" s="59" t="s">
        <v>196</v>
      </c>
      <c r="C10" s="188"/>
      <c r="D10" s="188"/>
      <c r="E10" s="188"/>
      <c r="F10" s="188"/>
      <c r="G10" s="88"/>
    </row>
    <row r="11" spans="2:7" ht="177" customHeight="1">
      <c r="B11" s="9" t="s">
        <v>195</v>
      </c>
      <c r="C11" s="163"/>
      <c r="D11" s="164"/>
      <c r="E11" s="28"/>
      <c r="F11" s="28"/>
      <c r="G11" s="28"/>
    </row>
    <row r="12" spans="3:7" ht="34.5" customHeight="1">
      <c r="C12" s="168" t="s">
        <v>112</v>
      </c>
      <c r="D12" s="169"/>
      <c r="E12" s="169"/>
      <c r="F12" s="32">
        <f>IF(SUM(F5:F11)&gt;120,120,SUM(F5:F11))</f>
        <v>0</v>
      </c>
      <c r="G12" s="3">
        <f>IF(SUM(G5:G11)&gt;120,120,SUM(G5:G11))</f>
        <v>0</v>
      </c>
    </row>
    <row r="13" spans="2:6" ht="19.5" customHeight="1">
      <c r="B13" s="110" t="s">
        <v>113</v>
      </c>
      <c r="C13" s="110"/>
      <c r="D13" s="110"/>
      <c r="E13" s="110"/>
      <c r="F13" s="110"/>
    </row>
    <row r="14" spans="2:6" ht="49.5" customHeight="1">
      <c r="B14" s="106"/>
      <c r="C14" s="106"/>
      <c r="D14" s="106"/>
      <c r="E14" s="106"/>
      <c r="F14" s="106"/>
    </row>
    <row r="17" spans="3:7" ht="63.75" customHeight="1">
      <c r="C17" s="166" t="s">
        <v>203</v>
      </c>
      <c r="D17" s="167"/>
      <c r="E17" s="167"/>
      <c r="F17" s="3">
        <f>F12</f>
        <v>0</v>
      </c>
      <c r="G17" s="3">
        <f>G12</f>
        <v>0</v>
      </c>
    </row>
  </sheetData>
  <sheetProtection selectLockedCells="1"/>
  <mergeCells count="19">
    <mergeCell ref="C17:E17"/>
    <mergeCell ref="B14:F14"/>
    <mergeCell ref="B13:F13"/>
    <mergeCell ref="A2:F2"/>
    <mergeCell ref="A1:F1"/>
    <mergeCell ref="C12:E12"/>
    <mergeCell ref="C3:D3"/>
    <mergeCell ref="C5:D5"/>
    <mergeCell ref="C7:D7"/>
    <mergeCell ref="C9:D9"/>
    <mergeCell ref="C11:D11"/>
    <mergeCell ref="C8:D8"/>
    <mergeCell ref="E8:F8"/>
    <mergeCell ref="C10:D10"/>
    <mergeCell ref="E10:F10"/>
    <mergeCell ref="C4:D4"/>
    <mergeCell ref="E4:F4"/>
    <mergeCell ref="C6:D6"/>
    <mergeCell ref="E6:F6"/>
  </mergeCells>
  <conditionalFormatting sqref="F12:G12">
    <cfRule type="cellIs" priority="3" dxfId="1" operator="greaterThan" stopIfTrue="1">
      <formula>120</formula>
    </cfRule>
    <cfRule type="cellIs" priority="4" dxfId="0" operator="between" stopIfTrue="1">
      <formula>1</formula>
      <formula>120</formula>
    </cfRule>
  </conditionalFormatting>
  <conditionalFormatting sqref="F17:G17">
    <cfRule type="cellIs" priority="1" dxfId="1" operator="greaterThan" stopIfTrue="1">
      <formula>120</formula>
    </cfRule>
    <cfRule type="cellIs" priority="2" dxfId="0" operator="between" stopIfTrue="1">
      <formula>1</formula>
      <formula>120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Patzak, M.</cp:lastModifiedBy>
  <cp:lastPrinted>2018-01-09T11:56:00Z</cp:lastPrinted>
  <dcterms:created xsi:type="dcterms:W3CDTF">2011-03-31T14:43:57Z</dcterms:created>
  <dcterms:modified xsi:type="dcterms:W3CDTF">2018-01-09T12:11:35Z</dcterms:modified>
  <cp:category/>
  <cp:version/>
  <cp:contentType/>
  <cp:contentStatus/>
</cp:coreProperties>
</file>